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13"/>
  <workbookPr defaultThemeVersion="202300"/>
  <mc:AlternateContent xmlns:mc="http://schemas.openxmlformats.org/markup-compatibility/2006">
    <mc:Choice Requires="x15">
      <x15ac:absPath xmlns:x15ac="http://schemas.microsoft.com/office/spreadsheetml/2010/11/ac" url="T:\assets\assets-public\"/>
    </mc:Choice>
  </mc:AlternateContent>
  <xr:revisionPtr revIDLastSave="0" documentId="13_ncr:1_{4F8D197B-C09D-4283-BDE0-91AD081306E2}" xr6:coauthVersionLast="47" xr6:coauthVersionMax="47" xr10:uidLastSave="{00000000-0000-0000-0000-000000000000}"/>
  <bookViews>
    <workbookView xWindow="-120" yWindow="-120" windowWidth="29040" windowHeight="15720" activeTab="1" xr2:uid="{E08D606C-6E7E-4051-9F51-388A7B4C4713}"/>
  </bookViews>
  <sheets>
    <sheet name="knx-final" sheetId="5" r:id="rId1"/>
    <sheet name="KNX-Setup" sheetId="4" r:id="rId2"/>
    <sheet name="HA-final" sheetId="7" r:id="rId3"/>
    <sheet name="HA-Setup" sheetId="6" r:id="rId4"/>
    <sheet name="wls-final" sheetId="8" r:id="rId5"/>
    <sheet name="wls-setup" sheetId="9" r:id="rId6"/>
  </sheets>
  <definedNames>
    <definedName name="ExternalData_2" localSheetId="3" hidden="1">'HA-Setup'!$B$19:$E$40</definedName>
    <definedName name="ExternalData_2" localSheetId="1" hidden="1">'KNX-Setup'!$B$19:$E$58</definedName>
    <definedName name="ExternalData_2" localSheetId="5" hidden="1">'wls-setup'!#REF!</definedName>
    <definedName name="ExternalData_3" localSheetId="2" hidden="1">'HA-final'!$E$6:$R$27</definedName>
    <definedName name="ExternalData_3" localSheetId="0" hidden="1">'knx-final'!$E$6:$R$45</definedName>
    <definedName name="ExternalData_3" localSheetId="5" hidden="1">'wls-setup'!$B$19:$E$45</definedName>
    <definedName name="ExternalData_4" localSheetId="2" hidden="1">'HA-final'!$L$2:$Q$3</definedName>
    <definedName name="ExternalData_4" localSheetId="0" hidden="1">'knx-final'!$L$2:$Q$3</definedName>
    <definedName name="ExternalData_4" localSheetId="4" hidden="1">'wls-final'!$E$6:$R$33</definedName>
    <definedName name="ExternalData_5" localSheetId="4" hidden="1">'wls-final'!$L$2:$Q$3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" i="8" l="1"/>
  <c r="C8" i="8"/>
  <c r="C9" i="8"/>
  <c r="C10" i="8"/>
  <c r="C11" i="8"/>
  <c r="C12" i="8"/>
  <c r="C13" i="8"/>
  <c r="C14" i="8"/>
  <c r="C15" i="8"/>
  <c r="C16" i="8"/>
  <c r="C17" i="8"/>
  <c r="C18" i="8"/>
  <c r="C19" i="8"/>
  <c r="C20" i="8"/>
  <c r="C21" i="8"/>
  <c r="C22" i="8"/>
  <c r="C23" i="8"/>
  <c r="C24" i="8"/>
  <c r="C25" i="8"/>
  <c r="C26" i="8"/>
  <c r="C27" i="8"/>
  <c r="C28" i="8"/>
  <c r="C29" i="8"/>
  <c r="C30" i="8"/>
  <c r="C31" i="8"/>
  <c r="C32" i="8"/>
  <c r="C33" i="8"/>
  <c r="D7" i="8"/>
  <c r="D8" i="8"/>
  <c r="D9" i="8"/>
  <c r="D10" i="8"/>
  <c r="D11" i="8"/>
  <c r="D12" i="8"/>
  <c r="D13" i="8"/>
  <c r="D14" i="8"/>
  <c r="D15" i="8"/>
  <c r="D16" i="8"/>
  <c r="D17" i="8"/>
  <c r="D18" i="8"/>
  <c r="D19" i="8"/>
  <c r="D20" i="8"/>
  <c r="D21" i="8"/>
  <c r="D22" i="8"/>
  <c r="D23" i="8"/>
  <c r="D24" i="8"/>
  <c r="D25" i="8"/>
  <c r="D26" i="8"/>
  <c r="D27" i="8"/>
  <c r="D28" i="8"/>
  <c r="D29" i="8"/>
  <c r="D30" i="8"/>
  <c r="D31" i="8"/>
  <c r="D32" i="8"/>
  <c r="D33" i="8"/>
  <c r="J20" i="6"/>
  <c r="J21" i="6"/>
  <c r="J22" i="6"/>
  <c r="J23" i="6"/>
  <c r="J24" i="6"/>
  <c r="J25" i="6"/>
  <c r="J26" i="6"/>
  <c r="J27" i="6"/>
  <c r="J28" i="6"/>
  <c r="J29" i="6"/>
  <c r="K29" i="6" s="1"/>
  <c r="F15" i="9"/>
  <c r="C15" i="9"/>
  <c r="F10" i="9"/>
  <c r="C10" i="9"/>
  <c r="F9" i="9"/>
  <c r="C9" i="9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7" i="7"/>
  <c r="F15" i="6"/>
  <c r="C15" i="6"/>
  <c r="F10" i="6"/>
  <c r="C10" i="6"/>
  <c r="F9" i="6"/>
  <c r="C9" i="6"/>
  <c r="F15" i="4"/>
  <c r="F10" i="4"/>
  <c r="F9" i="4"/>
  <c r="D27" i="7"/>
  <c r="D26" i="7"/>
  <c r="D25" i="7"/>
  <c r="D24" i="7"/>
  <c r="D23" i="7"/>
  <c r="D22" i="7"/>
  <c r="D21" i="7"/>
  <c r="D20" i="7"/>
  <c r="D19" i="7"/>
  <c r="D18" i="7"/>
  <c r="D17" i="7"/>
  <c r="D16" i="7"/>
  <c r="D15" i="7"/>
  <c r="D14" i="7"/>
  <c r="D13" i="7"/>
  <c r="D12" i="7"/>
  <c r="D11" i="7"/>
  <c r="D10" i="7"/>
  <c r="D9" i="7"/>
  <c r="D8" i="7"/>
  <c r="D7" i="7"/>
  <c r="C8" i="5"/>
  <c r="C9" i="5"/>
  <c r="C10" i="5"/>
  <c r="C11" i="5"/>
  <c r="C12" i="5"/>
  <c r="C13" i="5"/>
  <c r="C14" i="5"/>
  <c r="C15" i="5"/>
  <c r="C16" i="5"/>
  <c r="C17" i="5"/>
  <c r="C18" i="5"/>
  <c r="C19" i="5"/>
  <c r="C20" i="5"/>
  <c r="C21" i="5"/>
  <c r="C22" i="5"/>
  <c r="C23" i="5"/>
  <c r="C24" i="5"/>
  <c r="C25" i="5"/>
  <c r="C26" i="5"/>
  <c r="C27" i="5"/>
  <c r="C28" i="5"/>
  <c r="C29" i="5"/>
  <c r="C45" i="5"/>
  <c r="C7" i="5"/>
  <c r="D7" i="5"/>
  <c r="D8" i="5"/>
  <c r="D9" i="5"/>
  <c r="D10" i="5"/>
  <c r="D11" i="5"/>
  <c r="D12" i="5"/>
  <c r="D13" i="5"/>
  <c r="D14" i="5"/>
  <c r="D15" i="5"/>
  <c r="D16" i="5"/>
  <c r="D17" i="5"/>
  <c r="D18" i="5"/>
  <c r="D19" i="5"/>
  <c r="D20" i="5"/>
  <c r="D21" i="5"/>
  <c r="D22" i="5"/>
  <c r="D23" i="5"/>
  <c r="D24" i="5"/>
  <c r="D25" i="5"/>
  <c r="D26" i="5"/>
  <c r="D27" i="5"/>
  <c r="D28" i="5"/>
  <c r="D29" i="5"/>
  <c r="D45" i="5"/>
  <c r="C15" i="4"/>
  <c r="C10" i="4"/>
  <c r="C9" i="4"/>
  <c r="K26" i="6" l="1"/>
  <c r="K28" i="6"/>
  <c r="K27" i="6"/>
  <c r="K20" i="6"/>
  <c r="K21" i="6"/>
  <c r="K22" i="6"/>
  <c r="K23" i="6"/>
  <c r="K24" i="6"/>
  <c r="K25" i="6"/>
  <c r="O30" i="6"/>
  <c r="O31" i="6"/>
  <c r="O32" i="6"/>
  <c r="O37" i="6"/>
  <c r="O33" i="6"/>
  <c r="O38" i="6"/>
  <c r="O40" i="6"/>
  <c r="O39" i="6"/>
  <c r="O34" i="6"/>
  <c r="O35" i="6"/>
  <c r="O36" i="6"/>
  <c r="O20" i="6"/>
  <c r="O21" i="6"/>
  <c r="O22" i="6"/>
  <c r="O23" i="6"/>
  <c r="O24" i="6"/>
  <c r="O25" i="6"/>
  <c r="O26" i="6"/>
  <c r="O27" i="6"/>
  <c r="O28" i="6"/>
  <c r="O29" i="6"/>
  <c r="J31" i="6"/>
  <c r="K31" i="6" s="1"/>
  <c r="J32" i="6"/>
  <c r="K32" i="6" s="1"/>
  <c r="J33" i="6"/>
  <c r="K33" i="6" s="1"/>
  <c r="J34" i="6"/>
  <c r="K34" i="6" s="1"/>
  <c r="J35" i="6"/>
  <c r="K35" i="6" s="1"/>
  <c r="J36" i="6"/>
  <c r="K36" i="6" s="1"/>
  <c r="J37" i="6"/>
  <c r="K37" i="6" s="1"/>
  <c r="J38" i="6"/>
  <c r="K38" i="6" s="1"/>
  <c r="J39" i="6"/>
  <c r="K39" i="6" s="1"/>
  <c r="J40" i="6"/>
  <c r="K40" i="6" s="1"/>
  <c r="J30" i="6"/>
  <c r="K30" i="6" s="1"/>
  <c r="O20" i="4"/>
  <c r="O29" i="4"/>
  <c r="O33" i="4"/>
  <c r="O35" i="4"/>
  <c r="O38" i="4"/>
  <c r="O40" i="4"/>
  <c r="O43" i="4"/>
  <c r="O45" i="4"/>
  <c r="O48" i="4"/>
  <c r="O51" i="4"/>
  <c r="O53" i="4"/>
  <c r="O58" i="4"/>
  <c r="O21" i="4"/>
  <c r="O22" i="4"/>
  <c r="O23" i="4"/>
  <c r="O30" i="4"/>
  <c r="O41" i="4"/>
  <c r="O55" i="4"/>
  <c r="O24" i="4"/>
  <c r="O27" i="4"/>
  <c r="O32" i="4"/>
  <c r="O37" i="4"/>
  <c r="O42" i="4"/>
  <c r="O46" i="4"/>
  <c r="O49" i="4"/>
  <c r="O52" i="4"/>
  <c r="O56" i="4"/>
  <c r="O26" i="4"/>
  <c r="O25" i="4"/>
  <c r="O28" i="4"/>
  <c r="O31" i="4"/>
  <c r="O34" i="4"/>
  <c r="O36" i="4"/>
  <c r="O39" i="4"/>
  <c r="O44" i="4"/>
  <c r="O47" i="4"/>
  <c r="O50" i="4"/>
  <c r="O54" i="4"/>
  <c r="O57" i="4"/>
  <c r="J53" i="4"/>
  <c r="K53" i="4" s="1"/>
  <c r="J54" i="4"/>
  <c r="K54" i="4" s="1"/>
  <c r="J56" i="4"/>
  <c r="K56" i="4" s="1"/>
  <c r="J20" i="4"/>
  <c r="K20" i="4" s="1"/>
  <c r="J23" i="4"/>
  <c r="K23" i="4" s="1"/>
  <c r="J24" i="4"/>
  <c r="K24" i="4" s="1"/>
  <c r="J26" i="4"/>
  <c r="K26" i="4" s="1"/>
  <c r="J28" i="4"/>
  <c r="K28" i="4" s="1"/>
  <c r="J30" i="4"/>
  <c r="K30" i="4" s="1"/>
  <c r="J31" i="4"/>
  <c r="K31" i="4" s="1"/>
  <c r="J22" i="4"/>
  <c r="K22" i="4" s="1"/>
  <c r="J58" i="4"/>
  <c r="K58" i="4" s="1"/>
  <c r="J21" i="4"/>
  <c r="K21" i="4" s="1"/>
  <c r="J25" i="4"/>
  <c r="K25" i="4" s="1"/>
  <c r="J27" i="4"/>
  <c r="K27" i="4" s="1"/>
  <c r="J29" i="4"/>
  <c r="K29" i="4" s="1"/>
  <c r="J32" i="4"/>
  <c r="K32" i="4" s="1"/>
  <c r="J33" i="4"/>
  <c r="K33" i="4" s="1"/>
  <c r="J34" i="4"/>
  <c r="K34" i="4" s="1"/>
  <c r="J36" i="4"/>
  <c r="K36" i="4" s="1"/>
  <c r="J35" i="4"/>
  <c r="K35" i="4" s="1"/>
  <c r="J38" i="4"/>
  <c r="K38" i="4" s="1"/>
  <c r="J37" i="4"/>
  <c r="K37" i="4" s="1"/>
  <c r="J39" i="4"/>
  <c r="K39" i="4" s="1"/>
  <c r="J40" i="4"/>
  <c r="K40" i="4" s="1"/>
  <c r="J42" i="4"/>
  <c r="K42" i="4" s="1"/>
  <c r="J44" i="4"/>
  <c r="K44" i="4" s="1"/>
  <c r="J47" i="4"/>
  <c r="K47" i="4" s="1"/>
  <c r="J49" i="4"/>
  <c r="K49" i="4" s="1"/>
  <c r="J50" i="4"/>
  <c r="K50" i="4" s="1"/>
  <c r="J52" i="4"/>
  <c r="K52" i="4" s="1"/>
  <c r="J41" i="4"/>
  <c r="K41" i="4" s="1"/>
  <c r="J57" i="4"/>
  <c r="K57" i="4" s="1"/>
  <c r="J43" i="4"/>
  <c r="K43" i="4" s="1"/>
  <c r="J45" i="4"/>
  <c r="K45" i="4" s="1"/>
  <c r="J46" i="4"/>
  <c r="K46" i="4" s="1"/>
  <c r="J48" i="4"/>
  <c r="K48" i="4" s="1"/>
  <c r="J51" i="4"/>
  <c r="K51" i="4" s="1"/>
  <c r="J55" i="4"/>
  <c r="K55" i="4" s="1"/>
  <c r="O44" i="9"/>
  <c r="O21" i="9"/>
  <c r="O22" i="9"/>
  <c r="O25" i="9"/>
  <c r="O31" i="9"/>
  <c r="O32" i="9"/>
  <c r="O35" i="9"/>
  <c r="O37" i="9"/>
  <c r="O39" i="9"/>
  <c r="O41" i="9"/>
  <c r="O43" i="9"/>
  <c r="O29" i="9"/>
  <c r="O45" i="9"/>
  <c r="O27" i="9"/>
  <c r="O20" i="9"/>
  <c r="O23" i="9"/>
  <c r="O24" i="9"/>
  <c r="O26" i="9"/>
  <c r="O28" i="9"/>
  <c r="O30" i="9"/>
  <c r="O33" i="9"/>
  <c r="O34" i="9"/>
  <c r="O36" i="9"/>
  <c r="O38" i="9"/>
  <c r="O40" i="9"/>
  <c r="O42" i="9"/>
  <c r="J20" i="9"/>
  <c r="K20" i="9" s="1"/>
  <c r="J21" i="9"/>
  <c r="K21" i="9" s="1"/>
  <c r="J22" i="9"/>
  <c r="K22" i="9" s="1"/>
  <c r="J23" i="9"/>
  <c r="K23" i="9" s="1"/>
  <c r="J24" i="9"/>
  <c r="K24" i="9" s="1"/>
  <c r="J25" i="9"/>
  <c r="K25" i="9" s="1"/>
  <c r="J26" i="9"/>
  <c r="K26" i="9" s="1"/>
  <c r="J27" i="9"/>
  <c r="K27" i="9" s="1"/>
  <c r="J28" i="9"/>
  <c r="K28" i="9" s="1"/>
  <c r="J30" i="9"/>
  <c r="K30" i="9" s="1"/>
  <c r="J31" i="9"/>
  <c r="K31" i="9" s="1"/>
  <c r="J32" i="9"/>
  <c r="K32" i="9" s="1"/>
  <c r="J33" i="9"/>
  <c r="K33" i="9" s="1"/>
  <c r="J44" i="9"/>
  <c r="K44" i="9" s="1"/>
  <c r="J43" i="9"/>
  <c r="K43" i="9" s="1"/>
  <c r="J42" i="9"/>
  <c r="K42" i="9" s="1"/>
  <c r="J29" i="9"/>
  <c r="K29" i="9" s="1"/>
  <c r="J41" i="9"/>
  <c r="K41" i="9" s="1"/>
  <c r="J40" i="9"/>
  <c r="K40" i="9" s="1"/>
  <c r="J39" i="9"/>
  <c r="K39" i="9" s="1"/>
  <c r="J38" i="9"/>
  <c r="K38" i="9" s="1"/>
  <c r="J37" i="9"/>
  <c r="K37" i="9" s="1"/>
  <c r="J36" i="9"/>
  <c r="K36" i="9" s="1"/>
  <c r="J35" i="9"/>
  <c r="K35" i="9" s="1"/>
  <c r="J34" i="9"/>
  <c r="K34" i="9" s="1"/>
  <c r="J45" i="9"/>
  <c r="K45" i="9" s="1"/>
  <c r="M29" i="6"/>
  <c r="N29" i="6" s="1"/>
  <c r="L29" i="6"/>
  <c r="M26" i="6" l="1"/>
  <c r="N26" i="6" s="1"/>
  <c r="L26" i="6"/>
  <c r="M28" i="6"/>
  <c r="N28" i="6" s="1"/>
  <c r="L28" i="6"/>
  <c r="M27" i="6"/>
  <c r="N27" i="6" s="1"/>
  <c r="L27" i="6"/>
  <c r="M20" i="6"/>
  <c r="N20" i="6" s="1"/>
  <c r="L20" i="6"/>
  <c r="M21" i="6"/>
  <c r="N21" i="6" s="1"/>
  <c r="L21" i="6"/>
  <c r="L22" i="6"/>
  <c r="M22" i="6"/>
  <c r="N22" i="6" s="1"/>
  <c r="L23" i="6"/>
  <c r="M23" i="6"/>
  <c r="N23" i="6" s="1"/>
  <c r="L24" i="6"/>
  <c r="M24" i="6"/>
  <c r="N24" i="6" s="1"/>
  <c r="L25" i="6"/>
  <c r="M25" i="6"/>
  <c r="N25" i="6" s="1"/>
  <c r="M31" i="6"/>
  <c r="N31" i="6" s="1"/>
  <c r="L31" i="6"/>
  <c r="M32" i="6"/>
  <c r="N32" i="6" s="1"/>
  <c r="L32" i="6"/>
  <c r="M33" i="6"/>
  <c r="N33" i="6" s="1"/>
  <c r="L33" i="6"/>
  <c r="L34" i="6"/>
  <c r="M34" i="6"/>
  <c r="N34" i="6" s="1"/>
  <c r="L35" i="6"/>
  <c r="M35" i="6"/>
  <c r="N35" i="6" s="1"/>
  <c r="M36" i="6"/>
  <c r="N36" i="6" s="1"/>
  <c r="L36" i="6"/>
  <c r="M37" i="6"/>
  <c r="N37" i="6" s="1"/>
  <c r="L37" i="6"/>
  <c r="M38" i="6"/>
  <c r="N38" i="6" s="1"/>
  <c r="L38" i="6"/>
  <c r="L39" i="6"/>
  <c r="M39" i="6"/>
  <c r="N39" i="6" s="1"/>
  <c r="M40" i="6"/>
  <c r="N40" i="6" s="1"/>
  <c r="L40" i="6"/>
  <c r="M30" i="6"/>
  <c r="N30" i="6" s="1"/>
  <c r="L30" i="6"/>
  <c r="L53" i="4"/>
  <c r="M53" i="4"/>
  <c r="N53" i="4" s="1"/>
  <c r="L54" i="4"/>
  <c r="M54" i="4"/>
  <c r="N54" i="4" s="1"/>
  <c r="L56" i="4"/>
  <c r="M56" i="4"/>
  <c r="N56" i="4" s="1"/>
  <c r="L20" i="4"/>
  <c r="M20" i="4"/>
  <c r="N20" i="4" s="1"/>
  <c r="L23" i="4"/>
  <c r="M23" i="4"/>
  <c r="N23" i="4" s="1"/>
  <c r="L24" i="4"/>
  <c r="M24" i="4"/>
  <c r="N24" i="4" s="1"/>
  <c r="L26" i="4"/>
  <c r="M26" i="4"/>
  <c r="N26" i="4" s="1"/>
  <c r="L28" i="4"/>
  <c r="M28" i="4"/>
  <c r="N28" i="4" s="1"/>
  <c r="L30" i="4"/>
  <c r="M30" i="4"/>
  <c r="N30" i="4" s="1"/>
  <c r="L31" i="4"/>
  <c r="M31" i="4"/>
  <c r="N31" i="4" s="1"/>
  <c r="L22" i="4"/>
  <c r="M22" i="4"/>
  <c r="N22" i="4" s="1"/>
  <c r="L58" i="4"/>
  <c r="M58" i="4"/>
  <c r="N58" i="4" s="1"/>
  <c r="L21" i="4"/>
  <c r="M21" i="4"/>
  <c r="N21" i="4" s="1"/>
  <c r="L25" i="4"/>
  <c r="M25" i="4"/>
  <c r="N25" i="4" s="1"/>
  <c r="L27" i="4"/>
  <c r="M27" i="4"/>
  <c r="N27" i="4" s="1"/>
  <c r="L29" i="4"/>
  <c r="M29" i="4"/>
  <c r="N29" i="4" s="1"/>
  <c r="L32" i="4"/>
  <c r="M32" i="4"/>
  <c r="N32" i="4" s="1"/>
  <c r="L33" i="4"/>
  <c r="M33" i="4"/>
  <c r="N33" i="4" s="1"/>
  <c r="L34" i="4"/>
  <c r="M34" i="4"/>
  <c r="N34" i="4" s="1"/>
  <c r="L36" i="4"/>
  <c r="M36" i="4"/>
  <c r="N36" i="4" s="1"/>
  <c r="L35" i="4"/>
  <c r="M35" i="4"/>
  <c r="N35" i="4" s="1"/>
  <c r="L38" i="4"/>
  <c r="M38" i="4"/>
  <c r="N38" i="4" s="1"/>
  <c r="L37" i="4"/>
  <c r="M37" i="4"/>
  <c r="N37" i="4" s="1"/>
  <c r="L39" i="4"/>
  <c r="M39" i="4"/>
  <c r="N39" i="4" s="1"/>
  <c r="L40" i="4"/>
  <c r="M40" i="4"/>
  <c r="N40" i="4" s="1"/>
  <c r="L42" i="4"/>
  <c r="M42" i="4"/>
  <c r="N42" i="4" s="1"/>
  <c r="M44" i="4"/>
  <c r="N44" i="4" s="1"/>
  <c r="L44" i="4"/>
  <c r="L47" i="4"/>
  <c r="M47" i="4"/>
  <c r="N47" i="4" s="1"/>
  <c r="L49" i="4"/>
  <c r="M49" i="4"/>
  <c r="N49" i="4" s="1"/>
  <c r="L50" i="4"/>
  <c r="M50" i="4"/>
  <c r="N50" i="4" s="1"/>
  <c r="L52" i="4"/>
  <c r="M52" i="4"/>
  <c r="N52" i="4" s="1"/>
  <c r="L41" i="4"/>
  <c r="M41" i="4"/>
  <c r="N41" i="4" s="1"/>
  <c r="M57" i="4"/>
  <c r="N57" i="4" s="1"/>
  <c r="L57" i="4"/>
  <c r="L43" i="4"/>
  <c r="M43" i="4"/>
  <c r="N43" i="4" s="1"/>
  <c r="M45" i="4"/>
  <c r="N45" i="4" s="1"/>
  <c r="L45" i="4"/>
  <c r="M46" i="4"/>
  <c r="N46" i="4" s="1"/>
  <c r="L46" i="4"/>
  <c r="L48" i="4"/>
  <c r="M48" i="4"/>
  <c r="N48" i="4" s="1"/>
  <c r="L51" i="4"/>
  <c r="M51" i="4"/>
  <c r="N51" i="4" s="1"/>
  <c r="L55" i="4"/>
  <c r="M55" i="4"/>
  <c r="N55" i="4" s="1"/>
  <c r="M20" i="9"/>
  <c r="N20" i="9" s="1"/>
  <c r="L20" i="9"/>
  <c r="M21" i="9"/>
  <c r="N21" i="9" s="1"/>
  <c r="L21" i="9"/>
  <c r="M22" i="9"/>
  <c r="N22" i="9" s="1"/>
  <c r="L22" i="9"/>
  <c r="M23" i="9"/>
  <c r="N23" i="9" s="1"/>
  <c r="L23" i="9"/>
  <c r="M24" i="9"/>
  <c r="N24" i="9" s="1"/>
  <c r="L24" i="9"/>
  <c r="M25" i="9"/>
  <c r="N25" i="9" s="1"/>
  <c r="L25" i="9"/>
  <c r="M26" i="9"/>
  <c r="N26" i="9" s="1"/>
  <c r="L26" i="9"/>
  <c r="M27" i="9"/>
  <c r="N27" i="9" s="1"/>
  <c r="L27" i="9"/>
  <c r="M28" i="9"/>
  <c r="N28" i="9" s="1"/>
  <c r="L28" i="9"/>
  <c r="M33" i="9"/>
  <c r="N33" i="9" s="1"/>
  <c r="L33" i="9"/>
  <c r="M29" i="9"/>
  <c r="N29" i="9" s="1"/>
  <c r="L29" i="9"/>
  <c r="M30" i="9"/>
  <c r="N30" i="9" s="1"/>
  <c r="L30" i="9"/>
  <c r="M31" i="9"/>
  <c r="N31" i="9" s="1"/>
  <c r="L31" i="9"/>
  <c r="M32" i="9"/>
  <c r="N32" i="9" s="1"/>
  <c r="L32" i="9"/>
  <c r="M45" i="9"/>
  <c r="N45" i="9" s="1"/>
  <c r="L45" i="9"/>
  <c r="M44" i="9"/>
  <c r="N44" i="9" s="1"/>
  <c r="L44" i="9"/>
  <c r="M43" i="9"/>
  <c r="N43" i="9" s="1"/>
  <c r="L43" i="9"/>
  <c r="M42" i="9"/>
  <c r="N42" i="9" s="1"/>
  <c r="L42" i="9"/>
  <c r="M41" i="9"/>
  <c r="N41" i="9" s="1"/>
  <c r="L41" i="9"/>
  <c r="M40" i="9"/>
  <c r="N40" i="9" s="1"/>
  <c r="L40" i="9"/>
  <c r="M39" i="9"/>
  <c r="N39" i="9" s="1"/>
  <c r="L39" i="9"/>
  <c r="M38" i="9"/>
  <c r="N38" i="9" s="1"/>
  <c r="L38" i="9"/>
  <c r="M37" i="9"/>
  <c r="N37" i="9" s="1"/>
  <c r="L37" i="9"/>
  <c r="M36" i="9"/>
  <c r="N36" i="9" s="1"/>
  <c r="L36" i="9"/>
  <c r="M35" i="9"/>
  <c r="N35" i="9" s="1"/>
  <c r="L35" i="9"/>
  <c r="M34" i="9"/>
  <c r="N34" i="9" s="1"/>
  <c r="L34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A484109-0BA8-4FB4-8591-4847D3FD9CA2}" keepAlive="1" name="Query - ha-final" description="Connection to the 'ha-final' query in the workbook." type="5" refreshedVersion="8" background="1" saveData="1">
    <dbPr connection="Provider=Microsoft.Mashup.OleDb.1;Data Source=$Workbook$;Location=ha-final;Extended Properties=&quot;&quot;" command="SELECT * FROM [ha-final]"/>
  </connection>
  <connection id="2" xr16:uid="{C9F2B5B8-C74C-4912-AA1A-EE52A35202BB}" keepAlive="1" name="Query - ha-grouped" description="Connection to the 'ha-grouped' query in the workbook." type="5" refreshedVersion="8" background="1" saveData="1">
    <dbPr connection="Provider=Microsoft.Mashup.OleDb.1;Data Source=$Workbook$;Location=ha-grouped;Extended Properties=&quot;&quot;" command="SELECT * FROM [ha-grouped]"/>
  </connection>
  <connection id="3" xr16:uid="{278948AC-735B-48FF-A47A-9410A213FB65}" keepAlive="1" name="Query - HA-setup" description="Connection to the 'HA-setup' query in the workbook." type="5" refreshedVersion="8" background="1" saveData="1">
    <dbPr connection="Provider=Microsoft.Mashup.OleDb.1;Data Source=$Workbook$;Location=HA-setup;Extended Properties=&quot;&quot;" command="SELECT * FROM [HA-setup]"/>
  </connection>
  <connection id="4" xr16:uid="{4CC16496-4406-45A8-8AC3-AA96B59AA634}" keepAlive="1" name="Query - knx-final" description="Connection to the 'knx-final' query in the workbook." type="5" refreshedVersion="8" background="1" saveData="1">
    <dbPr connection="Provider=Microsoft.Mashup.OleDb.1;Data Source=$Workbook$;Location=knx-final;Extended Properties=&quot;&quot;" command="SELECT * FROM [knx-final]"/>
  </connection>
  <connection id="5" xr16:uid="{4896649E-61CD-4501-82C0-D0A439796494}" keepAlive="1" name="Query - knx-grouped" description="Connection to the 'knx-grouped' query in the workbook." type="5" refreshedVersion="8" background="1" saveData="1">
    <dbPr connection="Provider=Microsoft.Mashup.OleDb.1;Data Source=$Workbook$;Location=knx-grouped;Extended Properties=&quot;&quot;" command="SELECT * FROM [knx-grouped]"/>
  </connection>
  <connection id="6" xr16:uid="{9BE043DC-B277-412D-8939-D229155C0DED}" keepAlive="1" name="Query - knx-setup" description="Connection to the 'knx-setup' query in the workbook." type="5" refreshedVersion="8" background="1" saveData="1">
    <dbPr connection="Provider=Microsoft.Mashup.OleDb.1;Data Source=$Workbook$;Location=knx-setup;Extended Properties=&quot;&quot;" command="SELECT * FROM [knx-setup]"/>
  </connection>
  <connection id="7" xr16:uid="{369C6E1F-3F38-4A4C-B3B3-BF226AE54ECE}" keepAlive="1" name="Query - wls-final" description="Connection to the 'wls-final' query in the workbook." type="5" refreshedVersion="8" background="1" saveData="1">
    <dbPr connection="Provider=Microsoft.Mashup.OleDb.1;Data Source=$Workbook$;Location=wls-final;Extended Properties=&quot;&quot;" command="SELECT * FROM [wls-final]"/>
  </connection>
  <connection id="8" xr16:uid="{A30E9FB9-4994-4202-8A1C-7CD8CEBA69DB}" keepAlive="1" name="Query - wls-grouped" description="Connection to the 'wls-grouped' query in the workbook." type="5" refreshedVersion="8" background="1" saveData="1">
    <dbPr connection="Provider=Microsoft.Mashup.OleDb.1;Data Source=$Workbook$;Location=wls-grouped;Extended Properties=&quot;&quot;" command="SELECT * FROM [wls-grouped]"/>
  </connection>
  <connection id="9" xr16:uid="{9C5137F2-EFD7-4331-990B-E8E9F5ED59DD}" keepAlive="1" name="Query - wls-setup" description="Connection to the 'wls-setup' query in the workbook." type="5" refreshedVersion="8" background="1" saveData="1">
    <dbPr connection="Provider=Microsoft.Mashup.OleDb.1;Data Source=$Workbook$;Location=wls-setup;Extended Properties=&quot;&quot;" command="SELECT * FROM [wls-setup]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2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</futureMetadata>
  <valueMetadata count="7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</valueMetadata>
</metadata>
</file>

<file path=xl/sharedStrings.xml><?xml version="1.0" encoding="utf-8"?>
<sst xmlns="http://schemas.openxmlformats.org/spreadsheetml/2006/main" count="1327" uniqueCount="767">
  <si>
    <t>Name</t>
  </si>
  <si>
    <t>Extension</t>
  </si>
  <si>
    <t>.png</t>
  </si>
  <si>
    <t>crestron-ci-knx.png</t>
  </si>
  <si>
    <t>gvs-4ch-ir-emitter.png</t>
  </si>
  <si>
    <t>gvs-ir-learner-2.png</t>
  </si>
  <si>
    <t>FullName</t>
  </si>
  <si>
    <t>RASBR/</t>
  </si>
  <si>
    <t>assets-public/</t>
  </si>
  <si>
    <t>blob/main/</t>
  </si>
  <si>
    <t>devices</t>
  </si>
  <si>
    <t>devices/</t>
  </si>
  <si>
    <t>knx/</t>
  </si>
  <si>
    <t>user</t>
  </si>
  <si>
    <t>repo</t>
  </si>
  <si>
    <t>folder</t>
  </si>
  <si>
    <t>ImageOnly</t>
  </si>
  <si>
    <t>ImageLink</t>
  </si>
  <si>
    <t>?raw=true</t>
  </si>
  <si>
    <t>https://github.com/</t>
  </si>
  <si>
    <t>crestron-ci-knx</t>
  </si>
  <si>
    <t>gvs-4ch-ir-emitter</t>
  </si>
  <si>
    <t>gvs-ir-learner-2</t>
  </si>
  <si>
    <t>Order1</t>
  </si>
  <si>
    <t>Order2</t>
  </si>
  <si>
    <t>keypad</t>
  </si>
  <si>
    <t>Type</t>
  </si>
  <si>
    <t>wall-insert</t>
  </si>
  <si>
    <t>logo</t>
  </si>
  <si>
    <t>blob-main</t>
  </si>
  <si>
    <t>gvs-logo.png</t>
  </si>
  <si>
    <t>gvs-logo</t>
  </si>
  <si>
    <t>link-prefix</t>
  </si>
  <si>
    <t>MD-ImageLink</t>
  </si>
  <si>
    <t>MD-ImageOnly</t>
  </si>
  <si>
    <t>Link</t>
  </si>
  <si>
    <t>Image</t>
  </si>
  <si>
    <t>usb-programming</t>
  </si>
  <si>
    <t>Website</t>
  </si>
  <si>
    <t>ip-gateway</t>
  </si>
  <si>
    <t>dinrail</t>
  </si>
  <si>
    <t>https://github.com/RASBR/assets-public/blob/main/devices/knx/gvs-logo.png?raw=true</t>
  </si>
  <si>
    <t>https://github.com/RASBR/assets-public/blob/main/devices/knx/crestron-ci-knx.png?raw=true</t>
  </si>
  <si>
    <t>https://github.com/RASBR/assets-public/blob/main/devices/knx/gvs-4ch-ir-emitter.png?raw=true</t>
  </si>
  <si>
    <t>https://github.com/RASBR/assets-public/blob/main/devices/knx/gvs-ir-learner-2.png?raw=true</t>
  </si>
  <si>
    <t>MD-ImageLinkToFile</t>
  </si>
  <si>
    <r>
      <t xml:space="preserve">Height - </t>
    </r>
    <r>
      <rPr>
        <i/>
        <sz val="10"/>
        <color theme="1"/>
        <rFont val="Aptos Narrow"/>
        <family val="2"/>
        <scheme val="minor"/>
      </rPr>
      <t>Leave empty or 0 to disregard</t>
    </r>
  </si>
  <si>
    <t>Raw</t>
  </si>
  <si>
    <t>Size</t>
  </si>
  <si>
    <t>MD image prefix</t>
  </si>
  <si>
    <r>
      <t>Width -</t>
    </r>
    <r>
      <rPr>
        <i/>
        <sz val="11"/>
        <color theme="1"/>
        <rFont val="Aptos Narrow"/>
        <family val="2"/>
        <scheme val="minor"/>
      </rPr>
      <t xml:space="preserve"> </t>
    </r>
    <r>
      <rPr>
        <i/>
        <sz val="10"/>
        <color theme="1"/>
        <rFont val="Aptos Narrow"/>
        <family val="2"/>
        <scheme val="minor"/>
      </rPr>
      <t>Leave empty or 0 to disregard</t>
    </r>
  </si>
  <si>
    <t>Usage instruction:</t>
  </si>
  <si>
    <t>FileName</t>
  </si>
  <si>
    <t>Index1</t>
  </si>
  <si>
    <t>ImageLinkToFile</t>
  </si>
  <si>
    <t>Index</t>
  </si>
  <si>
    <t>MD-TableRecord</t>
  </si>
  <si>
    <t>MDTableRecords</t>
  </si>
  <si>
    <t>Count</t>
  </si>
  <si>
    <t>home-assistant-logomark-color-on-light.png</t>
  </si>
  <si>
    <t>home-assistant-logomark-color-on-light</t>
  </si>
  <si>
    <t>home-assistant-logomark-monochrome-on-dark.png</t>
  </si>
  <si>
    <t>home-assistant-logomark-monochrome-on-dark</t>
  </si>
  <si>
    <t>home-assistant-logomark-monochrome-on-light.png</t>
  </si>
  <si>
    <t>home-assistant-logomark-monochrome-on-light</t>
  </si>
  <si>
    <t>home-assistant-logomark-with-margins-color-on-light.png</t>
  </si>
  <si>
    <t>home-assistant-logomark-with-margins-color-on-light</t>
  </si>
  <si>
    <t>home-assistant-logomark-with-margins-monochrome-on-dark.png</t>
  </si>
  <si>
    <t>home-assistant-logomark-with-margins-monochrome-on-dark</t>
  </si>
  <si>
    <t>home-assistant-logomark-with-margins-monochrome-on-light.png</t>
  </si>
  <si>
    <t>home-assistant-logomark-with-margins-monochrome-on-light</t>
  </si>
  <si>
    <t>home-assistant-social-media-logo-dev.png</t>
  </si>
  <si>
    <t>home-assistant-social-media-logo-dev</t>
  </si>
  <si>
    <t>home-assistant-social-media-logo-round.png</t>
  </si>
  <si>
    <t>home-assistant-social-media-logo-round</t>
  </si>
  <si>
    <t>home-assistant-social-media-logo-square.png</t>
  </si>
  <si>
    <t>home-assistant-social-media-logo-square</t>
  </si>
  <si>
    <t>home-assistant-wordmark-color-on-dark.png</t>
  </si>
  <si>
    <t>home-assistant-wordmark-color-on-dark</t>
  </si>
  <si>
    <t>home-assistant-wordmark-color-on-light.png</t>
  </si>
  <si>
    <t>home-assistant-wordmark-color-on-light</t>
  </si>
  <si>
    <t>home-assistant-wordmark-monochrome-on-dark.png</t>
  </si>
  <si>
    <t>home-assistant-wordmark-monochrome-on-dark</t>
  </si>
  <si>
    <t>home-assistant-wordmark-monochrome-on-light.png</t>
  </si>
  <si>
    <t>home-assistant-wordmark-monochrome-on-light</t>
  </si>
  <si>
    <t>home-assistant-wordmark-vertical-color-on-dark.png</t>
  </si>
  <si>
    <t>home-assistant-wordmark-vertical-color-on-dark</t>
  </si>
  <si>
    <t>home-assistant-wordmark-vertical-color-on-light.png</t>
  </si>
  <si>
    <t>home-assistant-wordmark-vertical-color-on-light</t>
  </si>
  <si>
    <t>home-assistant-wordmark-vertical-monochrome-on-dark.png</t>
  </si>
  <si>
    <t>home-assistant-wordmark-vertical-monochrome-on-dark</t>
  </si>
  <si>
    <t>home-assistant-wordmark-vertical-monochrome-on-light.png</t>
  </si>
  <si>
    <t>home-assistant-wordmark-vertical-monochrome-on-light</t>
  </si>
  <si>
    <t>home-assistant-wordmark-with-margins-color-on-dark.png</t>
  </si>
  <si>
    <t>home-assistant-wordmark-with-margins-color-on-dark</t>
  </si>
  <si>
    <t>home-assistant-wordmark-with-margins-color-on-light.png</t>
  </si>
  <si>
    <t>home-assistant-wordmark-with-margins-color-on-light</t>
  </si>
  <si>
    <t>home-assistant-wordmark-with-margins-monochrome-on-dark.png</t>
  </si>
  <si>
    <t>home-assistant-wordmark-with-margins-monochrome-on-dark</t>
  </si>
  <si>
    <t>home-assistant-wordmark-with-margins-monochrome-on-light.png</t>
  </si>
  <si>
    <t>home-assistant-wordmark-with-margins-monochrome-on-light</t>
  </si>
  <si>
    <t>GH-README-MD</t>
  </si>
  <si>
    <t>Wiki.js</t>
  </si>
  <si>
    <t>github README.md</t>
  </si>
  <si>
    <t>GHreadmeMD</t>
  </si>
  <si>
    <t>![img](https://github.com/RASBR/assets-public/blob/main/devices/knx/crestron-ci-knx.png?raw=true =48x)</t>
  </si>
  <si>
    <t>[![img](https://github.com/RASBR/assets-public/blob/main/devices/knx/crestron-ci-knx.png?raw=true =48x)](url)</t>
  </si>
  <si>
    <t>[![img](https://github.com/RASBR/assets-public/blob/main/devices/knx/crestron-ci-knx.png?raw=true =48x)](https://github.com/RASBR/assets-public/blob/main/devices/knx/crestron-ci-knx.png?raw=true)</t>
  </si>
  <si>
    <t>| [![img](https://github.com/RASBR/assets-public/blob/main/devices/knx/crestron-ci-knx.png?raw=true =48x)](https://github.com/RASBR/assets-public/blob/main/devices/knx/crestron-ci-knx.png?raw=true) | crestron-ci-knx.png |  |</t>
  </si>
  <si>
    <t>&lt;img src="devices/knx/crestron-ci-knx.png" alt="crestron-ci-knx.png"&gt;</t>
  </si>
  <si>
    <t>![img](https://github.com/RASBR/assets-public/blob/main/devices/knx/gvs-4ch-ir-emitter.png?raw=true =48x)</t>
  </si>
  <si>
    <t>[![img](https://github.com/RASBR/assets-public/blob/main/devices/knx/gvs-4ch-ir-emitter.png?raw=true =48x)](url)</t>
  </si>
  <si>
    <t>[![img](https://github.com/RASBR/assets-public/blob/main/devices/knx/gvs-4ch-ir-emitter.png?raw=true =48x)](https://github.com/RASBR/assets-public/blob/main/devices/knx/gvs-4ch-ir-emitter.png?raw=true)</t>
  </si>
  <si>
    <t>| [![img](https://github.com/RASBR/assets-public/blob/main/devices/knx/gvs-4ch-ir-emitter.png?raw=true =48x)](https://github.com/RASBR/assets-public/blob/main/devices/knx/gvs-4ch-ir-emitter.png?raw=true) | gvs-4ch-ir-emitter.png |  |</t>
  </si>
  <si>
    <t>&lt;img src="devices/knx/gvs-4ch-ir-emitter.png" alt="gvs-4ch-ir-emitter.png"&gt;</t>
  </si>
  <si>
    <t>![img](https://github.com/RASBR/assets-public/blob/main/devices/knx/gvs-ir-learner-2.png?raw=true =48x)</t>
  </si>
  <si>
    <t>[![img](https://github.com/RASBR/assets-public/blob/main/devices/knx/gvs-ir-learner-2.png?raw=true =48x)](url)</t>
  </si>
  <si>
    <t>[![img](https://github.com/RASBR/assets-public/blob/main/devices/knx/gvs-ir-learner-2.png?raw=true =48x)](https://github.com/RASBR/assets-public/blob/main/devices/knx/gvs-ir-learner-2.png?raw=true)</t>
  </si>
  <si>
    <t>| [![img](https://github.com/RASBR/assets-public/blob/main/devices/knx/gvs-ir-learner-2.png?raw=true =48x)](https://github.com/RASBR/assets-public/blob/main/devices/knx/gvs-ir-learner-2.png?raw=true) | gvs-ir-learner-2.png |  |</t>
  </si>
  <si>
    <t>&lt;img src="devices/knx/gvs-ir-learner-2.png" alt="gvs-ir-learner-2.png"&gt;</t>
  </si>
  <si>
    <t>![img](https://github.com/RASBR/assets-public/blob/main/devices/knx/gvs-logo.png?raw=true =48x)</t>
  </si>
  <si>
    <t>[![img](https://github.com/RASBR/assets-public/blob/main/devices/knx/gvs-logo.png?raw=true =48x)](url)</t>
  </si>
  <si>
    <t>[![img](https://github.com/RASBR/assets-public/blob/main/devices/knx/gvs-logo.png?raw=true =48x)](https://github.com/RASBR/assets-public/blob/main/devices/knx/gvs-logo.png?raw=true)</t>
  </si>
  <si>
    <t>| [![img](https://github.com/RASBR/assets-public/blob/main/devices/knx/gvs-logo.png?raw=true =48x)](https://github.com/RASBR/assets-public/blob/main/devices/knx/gvs-logo.png?raw=true) | gvs-logo.png |  |</t>
  </si>
  <si>
    <t>&lt;img src="devices/knx/gvs-logo.png" alt="gvs-logo.png"&gt;</t>
  </si>
  <si>
    <t>&lt;img src="home-assistant-wordmark-color-on-light.png" alt="home-assistant-wordmark-color-on-light.png" height="48"&gt;</t>
  </si>
  <si>
    <t>&lt;img src="home-assistant-wordmark-monochrome-on-dark.png" alt="home-assistant-wordmark-monochrome-on-dark.png" height="48"&gt;</t>
  </si>
  <si>
    <t>&lt;img src="home-assistant-social-media-logo-round.png" alt="home-assistant-social-media-logo-round.png" height="48"&gt;</t>
  </si>
  <si>
    <t>&lt;img src="home-assistant-logomark-monochrome-on-light.png" alt="home-assistant-logomark-monochrome-on-light.png" height="48"&gt;</t>
  </si>
  <si>
    <t>&lt;img src="home-assistant-logomark-monochrome-on-dark.png" alt="home-assistant-logomark-monochrome-on-dark.png" height="48"&gt;</t>
  </si>
  <si>
    <t>&lt;img src="home-assistant-wordmark-with-margins-monochrome-on-dark.png" alt="home-assistant-wordmark-with-margins-monochrome-on-dark.png" height="48"&gt;</t>
  </si>
  <si>
    <t>&lt;img src="home-assistant-wordmark-vertical-monochrome-on-light.png" alt="home-assistant-wordmark-vertical-monochrome-on-light.png" height="48"&gt;</t>
  </si>
  <si>
    <t>&lt;img src="home-assistant-wordmark-with-margins-color-on-dark.png" alt="home-assistant-wordmark-with-margins-color-on-dark.png" height="48"&gt;</t>
  </si>
  <si>
    <t>&lt;img src="home-assistant-wordmark-with-margins-color-on-light.png" alt="home-assistant-wordmark-with-margins-color-on-light.png" height="48"&gt;</t>
  </si>
  <si>
    <t>&lt;img src="home-assistant-social-media-logo-square.png" alt="home-assistant-social-media-logo-square.png" height="48"&gt;</t>
  </si>
  <si>
    <t>&lt;img src="home-assistant-logomark-color-on-light.png" alt="home-assistant-logomark-color-on-light.png" height="48"&gt;</t>
  </si>
  <si>
    <t>&lt;img src="home-assistant-wordmark-vertical-color-on-dark.png" alt="home-assistant-wordmark-vertical-color-on-dark.png" height="48"&gt;</t>
  </si>
  <si>
    <t>&lt;img src="home-assistant-wordmark-monochrome-on-light.png" alt="home-assistant-wordmark-monochrome-on-light.png" height="48"&gt;</t>
  </si>
  <si>
    <t>&lt;img src="home-assistant-wordmark-vertical-color-on-light.png" alt="home-assistant-wordmark-vertical-color-on-light.png" height="48"&gt;</t>
  </si>
  <si>
    <t>&lt;img src="home-assistant-wordmark-vertical-monochrome-on-dark.png" alt="home-assistant-wordmark-vertical-monochrome-on-dark.png" height="48"&gt;</t>
  </si>
  <si>
    <t>&lt;img src="home-assistant-wordmark-with-margins-monochrome-on-light.png" alt="home-assistant-wordmark-with-margins-monochrome-on-light.png" height="48"&gt;</t>
  </si>
  <si>
    <t>&lt;img src="home-assistant-wordmark-color-on-dark.png" alt="home-assistant-wordmark-color-on-dark.png" height="48"&gt;</t>
  </si>
  <si>
    <t>&lt;img src="home-assistant-social-media-logo-dev.png" alt="home-assistant-social-media-logo-dev.png" height="48"&gt;</t>
  </si>
  <si>
    <t>&lt;img src="home-assistant-logomark-with-margins-color-on-light.png" alt="home-assistant-logomark-with-margins-color-on-light.png" height="48"&gt;</t>
  </si>
  <si>
    <t>&lt;img src="home-assistant-logomark-with-margins-monochrome-on-dark.png" alt="home-assistant-logomark-with-margins-monochrome-on-dark.png" height="48"&gt;</t>
  </si>
  <si>
    <t>&lt;img src="home-assistant-logomark-with-margins-monochrome-on-light.png" alt="home-assistant-logomark-with-margins-monochrome-on-light.png" height="48"&gt;</t>
  </si>
  <si>
    <r>
      <t xml:space="preserve">The files are referenced from the git folder on disk in </t>
    </r>
    <r>
      <rPr>
        <b/>
        <i/>
        <sz val="11"/>
        <color theme="1"/>
        <rFont val="Aptos Narrow"/>
        <family val="2"/>
        <scheme val="minor"/>
      </rPr>
      <t>Powerquery.</t>
    </r>
  </si>
  <si>
    <r>
      <t xml:space="preserve">1- If you want to create another copy of this, you need to amend the </t>
    </r>
    <r>
      <rPr>
        <b/>
        <i/>
        <sz val="11"/>
        <color theme="1"/>
        <rFont val="Aptos Narrow"/>
        <family val="2"/>
        <scheme val="minor"/>
      </rPr>
      <t>source step</t>
    </r>
    <r>
      <rPr>
        <sz val="11"/>
        <color theme="1"/>
        <rFont val="Aptos Narrow"/>
        <family val="2"/>
        <scheme val="minor"/>
      </rPr>
      <t xml:space="preserve"> in the main query</t>
    </r>
    <r>
      <rPr>
        <b/>
        <i/>
        <sz val="11"/>
        <color theme="1"/>
        <rFont val="Aptos Narrow"/>
        <family val="2"/>
        <scheme val="minor"/>
      </rPr>
      <t xml:space="preserve"> "xx-setup"</t>
    </r>
    <r>
      <rPr>
        <sz val="11"/>
        <color theme="1"/>
        <rFont val="Aptos Narrow"/>
        <family val="2"/>
        <scheme val="minor"/>
      </rPr>
      <t xml:space="preserve"> and some more following steps.
2- Make sure the WHITE cells to the left arfe filled correctly.
3- Every time the content of the folder changes, </t>
    </r>
    <r>
      <rPr>
        <i/>
        <sz val="11"/>
        <color theme="1"/>
        <rFont val="Aptos Narrow"/>
        <family val="2"/>
        <scheme val="minor"/>
      </rPr>
      <t>i.e. The order of the below list changes</t>
    </r>
    <r>
      <rPr>
        <sz val="11"/>
        <color theme="1"/>
        <rFont val="Aptos Narrow"/>
        <family val="2"/>
        <scheme val="minor"/>
      </rPr>
      <t xml:space="preserve">, you have to re-enter the </t>
    </r>
    <r>
      <rPr>
        <b/>
        <sz val="11"/>
        <color theme="1"/>
        <rFont val="Aptos Narrow"/>
        <family val="2"/>
        <scheme val="minor"/>
      </rPr>
      <t>Type</t>
    </r>
    <r>
      <rPr>
        <sz val="11"/>
        <color theme="1"/>
        <rFont val="Aptos Narrow"/>
        <family val="2"/>
        <scheme val="minor"/>
      </rPr>
      <t xml:space="preserve">, </t>
    </r>
    <r>
      <rPr>
        <b/>
        <sz val="11"/>
        <color theme="1"/>
        <rFont val="Aptos Narrow"/>
        <family val="2"/>
        <scheme val="minor"/>
      </rPr>
      <t>Order1</t>
    </r>
    <r>
      <rPr>
        <sz val="11"/>
        <color theme="1"/>
        <rFont val="Aptos Narrow"/>
        <family val="2"/>
        <scheme val="minor"/>
      </rPr>
      <t xml:space="preserve">, and </t>
    </r>
    <r>
      <rPr>
        <b/>
        <sz val="11"/>
        <color theme="1"/>
        <rFont val="Aptos Narrow"/>
        <family val="2"/>
        <scheme val="minor"/>
      </rPr>
      <t>Order2</t>
    </r>
    <r>
      <rPr>
        <sz val="11"/>
        <color theme="1"/>
        <rFont val="Aptos Narrow"/>
        <family val="2"/>
        <scheme val="minor"/>
      </rPr>
      <t xml:space="preserve"> fields.
4- Enter the fields from point (3) as desired keeping the </t>
    </r>
    <r>
      <rPr>
        <b/>
        <i/>
        <sz val="11"/>
        <color theme="1"/>
        <rFont val="Aptos Narrow"/>
        <family val="2"/>
        <scheme val="minor"/>
      </rPr>
      <t>Index</t>
    </r>
    <r>
      <rPr>
        <sz val="11"/>
        <color theme="1"/>
        <rFont val="Aptos Narrow"/>
        <family val="2"/>
        <scheme val="minor"/>
      </rPr>
      <t xml:space="preserve"> field order.
5- Refresh all.
6- The results can be found in the </t>
    </r>
    <r>
      <rPr>
        <b/>
        <sz val="11"/>
        <color theme="1"/>
        <rFont val="Aptos Narrow"/>
        <family val="2"/>
        <scheme val="minor"/>
      </rPr>
      <t>xx-</t>
    </r>
    <r>
      <rPr>
        <b/>
        <i/>
        <sz val="11"/>
        <color theme="1"/>
        <rFont val="Aptos Narrow"/>
        <family val="2"/>
        <scheme val="minor"/>
      </rPr>
      <t>final</t>
    </r>
    <r>
      <rPr>
        <sz val="11"/>
        <color theme="1"/>
        <rFont val="Aptos Narrow"/>
        <family val="2"/>
        <scheme val="minor"/>
      </rPr>
      <t xml:space="preserve"> sheet.
7- Copy the desired cell(s) and paste in your </t>
    </r>
    <r>
      <rPr>
        <b/>
        <i/>
        <sz val="11"/>
        <color theme="1"/>
        <rFont val="Aptos Narrow"/>
        <family val="2"/>
        <scheme val="minor"/>
      </rPr>
      <t>Markdown</t>
    </r>
    <r>
      <rPr>
        <sz val="11"/>
        <color theme="1"/>
        <rFont val="Aptos Narrow"/>
        <family val="2"/>
        <scheme val="minor"/>
      </rPr>
      <t xml:space="preserve"> document.</t>
    </r>
  </si>
  <si>
    <t>home-assistant/</t>
  </si>
  <si>
    <t>https://github.com/RASBR/assets-public/blob/main/home-assistant/home-assistant-logomark-color-on-light.png?raw=true</t>
  </si>
  <si>
    <t>![img](https://github.com/RASBR/assets-public/blob/main/home-assistant/home-assistant-logomark-color-on-light.png?raw=true =48x)</t>
  </si>
  <si>
    <t>[![img](https://github.com/RASBR/assets-public/blob/main/home-assistant/home-assistant-logomark-color-on-light.png?raw=true =48x)](url)</t>
  </si>
  <si>
    <t>[![img](https://github.com/RASBR/assets-public/blob/main/home-assistant/home-assistant-logomark-color-on-light.png?raw=true =48x)](https://github.com/RASBR/assets-public/blob/main/home-assistant/home-assistant-logomark-color-on-light.png?raw=true)</t>
  </si>
  <si>
    <t>| [![img](https://github.com/RASBR/assets-public/blob/main/home-assistant/home-assistant-logomark-color-on-light.png?raw=true =48x)](https://github.com/RASBR/assets-public/blob/main/home-assistant/home-assistant-logomark-color-on-light.png?raw=true) | home-assistant-logomark-color-on-light.png | 0 |</t>
  </si>
  <si>
    <t>https://github.com/RASBR/assets-public/blob/main/home-assistant/home-assistant-logomark-monochrome-on-dark.png?raw=true</t>
  </si>
  <si>
    <t>![img](https://github.com/RASBR/assets-public/blob/main/home-assistant/home-assistant-logomark-monochrome-on-dark.png?raw=true =48x)</t>
  </si>
  <si>
    <t>[![img](https://github.com/RASBR/assets-public/blob/main/home-assistant/home-assistant-logomark-monochrome-on-dark.png?raw=true =48x)](url)</t>
  </si>
  <si>
    <t>[![img](https://github.com/RASBR/assets-public/blob/main/home-assistant/home-assistant-logomark-monochrome-on-dark.png?raw=true =48x)](https://github.com/RASBR/assets-public/blob/main/home-assistant/home-assistant-logomark-monochrome-on-dark.png?raw=true)</t>
  </si>
  <si>
    <t>https://github.com/RASBR/assets-public/blob/main/home-assistant/home-assistant-wordmark-vertical-monochrome-on-light.png?raw=true</t>
  </si>
  <si>
    <t>![img](https://github.com/RASBR/assets-public/blob/main/home-assistant/home-assistant-wordmark-vertical-monochrome-on-light.png?raw=true =48x)</t>
  </si>
  <si>
    <t>[![img](https://github.com/RASBR/assets-public/blob/main/home-assistant/home-assistant-wordmark-vertical-monochrome-on-light.png?raw=true =48x)](url)</t>
  </si>
  <si>
    <t>[![img](https://github.com/RASBR/assets-public/blob/main/home-assistant/home-assistant-wordmark-vertical-monochrome-on-light.png?raw=true =48x)](https://github.com/RASBR/assets-public/blob/main/home-assistant/home-assistant-wordmark-vertical-monochrome-on-light.png?raw=true)</t>
  </si>
  <si>
    <t>https://github.com/RASBR/assets-public/blob/main/home-assistant/home-assistant-social-media-logo-dev.png?raw=true</t>
  </si>
  <si>
    <t>![img](https://github.com/RASBR/assets-public/blob/main/home-assistant/home-assistant-social-media-logo-dev.png?raw=true =48x)</t>
  </si>
  <si>
    <t>[![img](https://github.com/RASBR/assets-public/blob/main/home-assistant/home-assistant-social-media-logo-dev.png?raw=true =48x)](url)</t>
  </si>
  <si>
    <t>[![img](https://github.com/RASBR/assets-public/blob/main/home-assistant/home-assistant-social-media-logo-dev.png?raw=true =48x)](https://github.com/RASBR/assets-public/blob/main/home-assistant/home-assistant-social-media-logo-dev.png?raw=true)</t>
  </si>
  <si>
    <t>| [![img](https://github.com/RASBR/assets-public/blob/main/home-assistant/home-assistant-social-media-logo-dev.png?raw=true =48x)](https://github.com/RASBR/assets-public/blob/main/home-assistant/home-assistant-social-media-logo-dev.png?raw=true) | home-assistant-social-media-logo-dev.png | 0 |</t>
  </si>
  <si>
    <t>https://github.com/RASBR/assets-public/blob/main/home-assistant/home-assistant-social-media-logo-square.png?raw=true</t>
  </si>
  <si>
    <t>![img](https://github.com/RASBR/assets-public/blob/main/home-assistant/home-assistant-social-media-logo-square.png?raw=true =48x)</t>
  </si>
  <si>
    <t>[![img](https://github.com/RASBR/assets-public/blob/main/home-assistant/home-assistant-social-media-logo-square.png?raw=true =48x)](url)</t>
  </si>
  <si>
    <t>[![img](https://github.com/RASBR/assets-public/blob/main/home-assistant/home-assistant-social-media-logo-square.png?raw=true =48x)](https://github.com/RASBR/assets-public/blob/main/home-assistant/home-assistant-social-media-logo-square.png?raw=true)</t>
  </si>
  <si>
    <t>https://github.com/RASBR/assets-public/blob/main/home-assistant/home-assistant-wordmark-with-margins-monochrome-on-dark.png?raw=true</t>
  </si>
  <si>
    <t>![img](https://github.com/RASBR/assets-public/blob/main/home-assistant/home-assistant-wordmark-with-margins-monochrome-on-dark.png?raw=true =48x)</t>
  </si>
  <si>
    <t>[![img](https://github.com/RASBR/assets-public/blob/main/home-assistant/home-assistant-wordmark-with-margins-monochrome-on-dark.png?raw=true =48x)](url)</t>
  </si>
  <si>
    <t>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</t>
  </si>
  <si>
    <t>| 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 | home-assistant-wordmark-with-margins-monochrome-on-dark.png | 10 |</t>
  </si>
  <si>
    <t>https://github.com/RASBR/assets-public/blob/main/home-assistant/home-assistant-wordmark-monochrome-on-light.png?raw=true</t>
  </si>
  <si>
    <t>![img](https://github.com/RASBR/assets-public/blob/main/home-assistant/home-assistant-wordmark-monochrome-on-light.png?raw=true =48x)</t>
  </si>
  <si>
    <t>[![img](https://github.com/RASBR/assets-public/blob/main/home-assistant/home-assistant-wordmark-monochrome-on-light.png?raw=true =48x)](url)</t>
  </si>
  <si>
    <t>[![img](https://github.com/RASBR/assets-public/blob/main/home-assistant/home-assistant-wordmark-monochrome-on-light.png?raw=true =48x)](https://github.com/RASBR/assets-public/blob/main/home-assistant/home-assistant-wordmark-monochrome-on-light.png?raw=true)</t>
  </si>
  <si>
    <t>https://github.com/RASBR/assets-public/blob/main/home-assistant/home-assistant-wordmark-with-margins-color-on-dark.png?raw=true</t>
  </si>
  <si>
    <t>![img](https://github.com/RASBR/assets-public/blob/main/home-assistant/home-assistant-wordmark-with-margins-color-on-dark.png?raw=true =48x)</t>
  </si>
  <si>
    <t>[![img](https://github.com/RASBR/assets-public/blob/main/home-assistant/home-assistant-wordmark-with-margins-color-on-dark.png?raw=true =48x)](url)</t>
  </si>
  <si>
    <t>[![img](https://github.com/RASBR/assets-public/blob/main/home-assistant/home-assistant-wordmark-with-margins-color-on-dark.png?raw=true =48x)](https://github.com/RASBR/assets-public/blob/main/home-assistant/home-assistant-wordmark-with-margins-color-on-dark.png?raw=true)</t>
  </si>
  <si>
    <t>| [![img](https://github.com/RASBR/assets-public/blob/main/home-assistant/home-assistant-wordmark-with-margins-color-on-dark.png?raw=true =48x)](https://github.com/RASBR/assets-public/blob/main/home-assistant/home-assistant-wordmark-with-margins-color-on-dark.png?raw=true) | home-assistant-wordmark-with-margins-color-on-dark.png | 8 |</t>
  </si>
  <si>
    <t>https://github.com/RASBR/assets-public/blob/main/home-assistant/home-assistant-wordmark-with-margins-color-on-light.png?raw=true</t>
  </si>
  <si>
    <t>![img](https://github.com/RASBR/assets-public/blob/main/home-assistant/home-assistant-wordmark-with-margins-color-on-light.png?raw=true =48x)</t>
  </si>
  <si>
    <t>[![img](https://github.com/RASBR/assets-public/blob/main/home-assistant/home-assistant-wordmark-with-margins-color-on-light.png?raw=true =48x)](url)</t>
  </si>
  <si>
    <t>[![img](https://github.com/RASBR/assets-public/blob/main/home-assistant/home-assistant-wordmark-with-margins-color-on-light.png?raw=true =48x)](https://github.com/RASBR/assets-public/blob/main/home-assistant/home-assistant-wordmark-with-margins-color-on-light.png?raw=true)</t>
  </si>
  <si>
    <t>| [![img](https://github.com/RASBR/assets-public/blob/main/home-assistant/home-assistant-wordmark-with-margins-color-on-light.png?raw=true =48x)](https://github.com/RASBR/assets-public/blob/main/home-assistant/home-assistant-wordmark-with-margins-color-on-light.png?raw=true) | home-assistant-wordmark-with-margins-color-on-light.png | 10 |</t>
  </si>
  <si>
    <t>https://github.com/RASBR/assets-public/blob/main/home-assistant/home-assistant-wordmark-vertical-color-on-dark.png?raw=true</t>
  </si>
  <si>
    <t>![img](https://github.com/RASBR/assets-public/blob/main/home-assistant/home-assistant-wordmark-vertical-color-on-dark.png?raw=true =48x)</t>
  </si>
  <si>
    <t>[![img](https://github.com/RASBR/assets-public/blob/main/home-assistant/home-assistant-wordmark-vertical-color-on-dark.png?raw=true =48x)](url)</t>
  </si>
  <si>
    <t>[![img](https://github.com/RASBR/assets-public/blob/main/home-assistant/home-assistant-wordmark-vertical-color-on-dark.png?raw=true =48x)](https://github.com/RASBR/assets-public/blob/main/home-assistant/home-assistant-wordmark-vertical-color-on-dark.png?raw=true)</t>
  </si>
  <si>
    <t>| [![img](https://github.com/RASBR/assets-public/blob/main/home-assistant/home-assistant-wordmark-vertical-color-on-dark.png?raw=true =48x)](https://github.com/RASBR/assets-public/blob/main/home-assistant/home-assistant-wordmark-vertical-color-on-dark.png?raw=true) | home-assistant-wordmark-vertical-color-on-dark.png | 8 |</t>
  </si>
  <si>
    <t>https://github.com/RASBR/assets-public/blob/main/home-assistant/home-assistant-social-media-logo-round.png?raw=true</t>
  </si>
  <si>
    <t>![img](https://github.com/RASBR/assets-public/blob/main/home-assistant/home-assistant-social-media-logo-round.png?raw=true =48x)</t>
  </si>
  <si>
    <t>[![img](https://github.com/RASBR/assets-public/blob/main/home-assistant/home-assistant-social-media-logo-round.png?raw=true =48x)](url)</t>
  </si>
  <si>
    <t>[![img](https://github.com/RASBR/assets-public/blob/main/home-assistant/home-assistant-social-media-logo-round.png?raw=true =48x)](https://github.com/RASBR/assets-public/blob/main/home-assistant/home-assistant-social-media-logo-round.png?raw=true)</t>
  </si>
  <si>
    <t>https://github.com/RASBR/assets-public/blob/main/home-assistant/home-assistant-wordmark-color-on-dark.png?raw=true</t>
  </si>
  <si>
    <t>![img](https://github.com/RASBR/assets-public/blob/main/home-assistant/home-assistant-wordmark-color-on-dark.png?raw=true =48x)</t>
  </si>
  <si>
    <t>[![img](https://github.com/RASBR/assets-public/blob/main/home-assistant/home-assistant-wordmark-color-on-dark.png?raw=true =48x)](url)</t>
  </si>
  <si>
    <t>[![img](https://github.com/RASBR/assets-public/blob/main/home-assistant/home-assistant-wordmark-color-on-dark.png?raw=true =48x)](https://github.com/RASBR/assets-public/blob/main/home-assistant/home-assistant-wordmark-color-on-dark.png?raw=true)</t>
  </si>
  <si>
    <t>https://github.com/RASBR/assets-public/blob/main/home-assistant/home-assistant-logomark-monochrome-on-light.png?raw=true</t>
  </si>
  <si>
    <t>![img](https://github.com/RASBR/assets-public/blob/main/home-assistant/home-assistant-logomark-monochrome-on-light.png?raw=true =48x)</t>
  </si>
  <si>
    <t>[![img](https://github.com/RASBR/assets-public/blob/main/home-assistant/home-assistant-logomark-monochrome-on-light.png?raw=true =48x)](url)</t>
  </si>
  <si>
    <t>[![img](https://github.com/RASBR/assets-public/blob/main/home-assistant/home-assistant-logomark-monochrome-on-light.png?raw=true =48x)](https://github.com/RASBR/assets-public/blob/main/home-assistant/home-assistant-logomark-monochrome-on-light.png?raw=true)</t>
  </si>
  <si>
    <t>https://github.com/RASBR/assets-public/blob/main/home-assistant/home-assistant-wordmark-color-on-light.png?raw=true</t>
  </si>
  <si>
    <t>![img](https://github.com/RASBR/assets-public/blob/main/home-assistant/home-assistant-wordmark-color-on-light.png?raw=true =48x)</t>
  </si>
  <si>
    <t>[![img](https://github.com/RASBR/assets-public/blob/main/home-assistant/home-assistant-wordmark-color-on-light.png?raw=true =48x)](url)</t>
  </si>
  <si>
    <t>[![img](https://github.com/RASBR/assets-public/blob/main/home-assistant/home-assistant-wordmark-color-on-light.png?raw=true =48x)](https://github.com/RASBR/assets-public/blob/main/home-assistant/home-assistant-wordmark-color-on-light.png?raw=true)</t>
  </si>
  <si>
    <t>https://github.com/RASBR/assets-public/blob/main/home-assistant/home-assistant-wordmark-monochrome-on-dark.png?raw=true</t>
  </si>
  <si>
    <t>![img](https://github.com/RASBR/assets-public/blob/main/home-assistant/home-assistant-wordmark-monochrome-on-dark.png?raw=true =48x)</t>
  </si>
  <si>
    <t>[![img](https://github.com/RASBR/assets-public/blob/main/home-assistant/home-assistant-wordmark-monochrome-on-dark.png?raw=true =48x)](url)</t>
  </si>
  <si>
    <t>[![img](https://github.com/RASBR/assets-public/blob/main/home-assistant/home-assistant-wordmark-monochrome-on-dark.png?raw=true =48x)](https://github.com/RASBR/assets-public/blob/main/home-assistant/home-assistant-wordmark-monochrome-on-dark.png?raw=true)</t>
  </si>
  <si>
    <t>https://github.com/RASBR/assets-public/blob/main/home-assistant/home-assistant-wordmark-with-margins-monochrome-on-light.png?raw=true</t>
  </si>
  <si>
    <t>![img](https://github.com/RASBR/assets-public/blob/main/home-assistant/home-assistant-wordmark-with-margins-monochrome-on-light.png?raw=true =48x)</t>
  </si>
  <si>
    <t>[![img](https://github.com/RASBR/assets-public/blob/main/home-assistant/home-assistant-wordmark-with-margins-monochrome-on-light.png?raw=true =48x)](url)</t>
  </si>
  <si>
    <t>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</t>
  </si>
  <si>
    <t>| 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 | home-assistant-wordmark-with-margins-monochrome-on-light.png | 2 |</t>
  </si>
  <si>
    <t>https://github.com/RASBR/assets-public/blob/main/home-assistant/home-assistant-wordmark-vertical-color-on-light.png?raw=true</t>
  </si>
  <si>
    <t>![img](https://github.com/RASBR/assets-public/blob/main/home-assistant/home-assistant-wordmark-vertical-color-on-light.png?raw=true =48x)</t>
  </si>
  <si>
    <t>[![img](https://github.com/RASBR/assets-public/blob/main/home-assistant/home-assistant-wordmark-vertical-color-on-light.png?raw=true =48x)](url)</t>
  </si>
  <si>
    <t>[![img](https://github.com/RASBR/assets-public/blob/main/home-assistant/home-assistant-wordmark-vertical-color-on-light.png?raw=true =48x)](https://github.com/RASBR/assets-public/blob/main/home-assistant/home-assistant-wordmark-vertical-color-on-light.png?raw=true)</t>
  </si>
  <si>
    <t>| [![img](https://github.com/RASBR/assets-public/blob/main/home-assistant/home-assistant-wordmark-vertical-color-on-light.png?raw=true =48x)](https://github.com/RASBR/assets-public/blob/main/home-assistant/home-assistant-wordmark-vertical-color-on-light.png?raw=true) | home-assistant-wordmark-vertical-color-on-light.png | 4 |</t>
  </si>
  <si>
    <t>https://github.com/RASBR/assets-public/blob/main/home-assistant/home-assistant-wordmark-vertical-monochrome-on-dark.png?raw=true</t>
  </si>
  <si>
    <t>![img](https://github.com/RASBR/assets-public/blob/main/home-assistant/home-assistant-wordmark-vertical-monochrome-on-dark.png?raw=true =48x)</t>
  </si>
  <si>
    <t>[![img](https://github.com/RASBR/assets-public/blob/main/home-assistant/home-assistant-wordmark-vertical-monochrome-on-dark.png?raw=true =48x)](url)</t>
  </si>
  <si>
    <t>[![img](https://github.com/RASBR/assets-public/blob/main/home-assistant/home-assistant-wordmark-vertical-monochrome-on-dark.png?raw=true =48x)](https://github.com/RASBR/assets-public/blob/main/home-assistant/home-assistant-wordmark-vertical-monochrome-on-dark.png?raw=true)</t>
  </si>
  <si>
    <t>https://github.com/RASBR/assets-public/blob/main/home-assistant/home-assistant-logomark-with-margins-color-on-light.png?raw=true</t>
  </si>
  <si>
    <t>![img](https://github.com/RASBR/assets-public/blob/main/home-assistant/home-assistant-logomark-with-margins-color-on-light.png?raw=true =48x)</t>
  </si>
  <si>
    <t>[![img](https://github.com/RASBR/assets-public/blob/main/home-assistant/home-assistant-logomark-with-margins-color-on-light.png?raw=true =48x)](url)</t>
  </si>
  <si>
    <t>[![img](https://github.com/RASBR/assets-public/blob/main/home-assistant/home-assistant-logomark-with-margins-color-on-light.png?raw=true =48x)](https://github.com/RASBR/assets-public/blob/main/home-assistant/home-assistant-logomark-with-margins-color-on-light.png?raw=true)</t>
  </si>
  <si>
    <t>| [![img](https://github.com/RASBR/assets-public/blob/main/home-assistant/home-assistant-logomark-with-margins-color-on-light.png?raw=true =48x)](https://github.com/RASBR/assets-public/blob/main/home-assistant/home-assistant-logomark-with-margins-color-on-light.png?raw=true) | home-assistant-logomark-with-margins-color-on-light.png | 1 |</t>
  </si>
  <si>
    <t>https://github.com/RASBR/assets-public/blob/main/home-assistant/home-assistant-logomark-with-margins-monochrome-on-dark.png?raw=true</t>
  </si>
  <si>
    <t>![img](https://github.com/RASBR/assets-public/blob/main/home-assistant/home-assistant-logomark-with-margins-monochrome-on-dark.png?raw=true =48x)</t>
  </si>
  <si>
    <t>[![img](https://github.com/RASBR/assets-public/blob/main/home-assistant/home-assistant-logomark-with-margins-monochrome-on-dark.png?raw=true =48x)](url)</t>
  </si>
  <si>
    <t>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</t>
  </si>
  <si>
    <t>| 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 | home-assistant-logomark-with-margins-monochrome-on-dark.png | 1 |</t>
  </si>
  <si>
    <t>https://github.com/RASBR/assets-public/blob/main/home-assistant/home-assistant-logomark-with-margins-monochrome-on-light.png?raw=true</t>
  </si>
  <si>
    <t>![img](https://github.com/RASBR/assets-public/blob/main/home-assistant/home-assistant-logomark-with-margins-monochrome-on-light.png?raw=true =48x)</t>
  </si>
  <si>
    <t>[![img](https://github.com/RASBR/assets-public/blob/main/home-assistant/home-assistant-logomark-with-margins-monochrome-on-light.png?raw=true =48x)](url)</t>
  </si>
  <si>
    <t>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</t>
  </si>
  <si>
    <t>| 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 | home-assistant-logomark-with-margins-monochrome-on-light.png | 1 |</t>
  </si>
  <si>
    <t>000_gozigh_mobile_app</t>
  </si>
  <si>
    <t>001_gozigh_mobile_app</t>
  </si>
  <si>
    <t>002_gozigh_mobile_app</t>
  </si>
  <si>
    <t>003_gozigh_mobile_app</t>
  </si>
  <si>
    <t>004_gozigh_mobile_app</t>
  </si>
  <si>
    <t>005_gozigh_mobile_app</t>
  </si>
  <si>
    <t>006_gozigh_mobile_app</t>
  </si>
  <si>
    <t>007_gozigh_mobile_app</t>
  </si>
  <si>
    <t>008_gozigh_mobile_app</t>
  </si>
  <si>
    <t>009_gozigh_mobile_app</t>
  </si>
  <si>
    <t>010_gozigh_mobile_app</t>
  </si>
  <si>
    <t>011_gozigh_mobile_app</t>
  </si>
  <si>
    <t>012_gozigh_mobile_app</t>
  </si>
  <si>
    <t>013_gozigh_mobile_app</t>
  </si>
  <si>
    <t>014_gozigh_mobile_app</t>
  </si>
  <si>
    <t>015_gozigh_mobile_app</t>
  </si>
  <si>
    <t>016_gozigh_mobile_app</t>
  </si>
  <si>
    <t>017_gozigh_mobile_app</t>
  </si>
  <si>
    <t>018_gozigh_mobile_app</t>
  </si>
  <si>
    <t>019_gozigh_mobile_app</t>
  </si>
  <si>
    <t>level_monitor/</t>
  </si>
  <si>
    <t>mobile_screens/</t>
  </si>
  <si>
    <t>zennio-bin-44.png</t>
  </si>
  <si>
    <t>zennio-bin-44</t>
  </si>
  <si>
    <t>zennio-klic-dd-v3.png</t>
  </si>
  <si>
    <t>zennio-klic-dd-v3</t>
  </si>
  <si>
    <t>zennio-klic-di-v2.png</t>
  </si>
  <si>
    <t>zennio-klic-di-v2</t>
  </si>
  <si>
    <t>zennio-maxinbox8-v3.png</t>
  </si>
  <si>
    <t>zennio-maxinbox8-v3</t>
  </si>
  <si>
    <t>zennio-maxinbox-16-v3.png</t>
  </si>
  <si>
    <t>zennio-maxinbox-16-v3</t>
  </si>
  <si>
    <t>zennio-maxinbox24.png</t>
  </si>
  <si>
    <t>zennio-maxinbox24</t>
  </si>
  <si>
    <t>zennio-railquad-8.png</t>
  </si>
  <si>
    <t>zennio-railquad-8</t>
  </si>
  <si>
    <t>zennio-tmd-square-tmd-2.png</t>
  </si>
  <si>
    <t>zennio-tmd-square-tmd-2</t>
  </si>
  <si>
    <t>zennio-tmd-square-tmd-4.png</t>
  </si>
  <si>
    <t>zennio-tmd-square-tmd-4</t>
  </si>
  <si>
    <t>zennio-tmd-square-tmd-6.png</t>
  </si>
  <si>
    <t>zennio-tmd-square-tmd-6</t>
  </si>
  <si>
    <t>zennio-tmd-square-tmd-display.png</t>
  </si>
  <si>
    <t>zennio-tmd-square-tmd-display</t>
  </si>
  <si>
    <t>zennio-z35.png</t>
  </si>
  <si>
    <t>zennio-z35</t>
  </si>
  <si>
    <t>zennio-z41-pro.png</t>
  </si>
  <si>
    <t>zennio-z41-pro</t>
  </si>
  <si>
    <t>zennio-zps320hic230.png</t>
  </si>
  <si>
    <t>zennio-zps320hic230</t>
  </si>
  <si>
    <t>crestron-logo.png</t>
  </si>
  <si>
    <t>crestron-logo</t>
  </si>
  <si>
    <t>1home-bridge.png</t>
  </si>
  <si>
    <t>1home-bridge</t>
  </si>
  <si>
    <t>knx-logo.png</t>
  </si>
  <si>
    <t>knx-logo</t>
  </si>
  <si>
    <t>1home-logo.png</t>
  </si>
  <si>
    <t>1home-logo</t>
  </si>
  <si>
    <t>gvs-knx-binip-4f-1.png</t>
  </si>
  <si>
    <t>gvs-knx-binip-4f-1</t>
  </si>
  <si>
    <t>crestron-cen-io-ir-104.png</t>
  </si>
  <si>
    <t>crestron-cen-io-ir-104</t>
  </si>
  <si>
    <t>crestron-cen-io-ir-104-1.png</t>
  </si>
  <si>
    <t>crestron-cen-io-ir-104-1</t>
  </si>
  <si>
    <t>crestron-din-ap3.png</t>
  </si>
  <si>
    <t>crestron-din-ap3</t>
  </si>
  <si>
    <t>crestron-dm-md6x6.png</t>
  </si>
  <si>
    <t>crestron-dm-md6x6</t>
  </si>
  <si>
    <t>crestron-dm-md6x6-1.png</t>
  </si>
  <si>
    <t>crestron-dm-md6x6-1</t>
  </si>
  <si>
    <t>crestron-dm-rx1-4k-c-1g.png</t>
  </si>
  <si>
    <t>crestron-dm-rx1-4k-c-1g</t>
  </si>
  <si>
    <t>crestron-hd-rx-101-1g-c-e-b-t.png</t>
  </si>
  <si>
    <t>crestron-hd-rx-101-1g-c-e-b-t</t>
  </si>
  <si>
    <t>knx-dongle.png</t>
  </si>
  <si>
    <t>knx-dongle</t>
  </si>
  <si>
    <t>knx-ets5-proffessional.png</t>
  </si>
  <si>
    <t>knx-ets5-proffessional</t>
  </si>
  <si>
    <t>knx-ets6-proffessional.png</t>
  </si>
  <si>
    <t>knx-ets6-proffessional</t>
  </si>
  <si>
    <t>crestron-tsr-310.png</t>
  </si>
  <si>
    <t>crestron-tsr-310</t>
  </si>
  <si>
    <t>crestron-tsw-560-nc-b-s.png</t>
  </si>
  <si>
    <t>crestron-tsw-560-nc-b-s</t>
  </si>
  <si>
    <t>crestron-tsw-760-nc-b-s.png</t>
  </si>
  <si>
    <t>crestron-tsw-760-nc-b-s</t>
  </si>
  <si>
    <t>zennio-logo.png</t>
  </si>
  <si>
    <t>zennio-logo</t>
  </si>
  <si>
    <t>crestron-hd-tx-101-1g-c-e-b-t.png</t>
  </si>
  <si>
    <t>crestron-hd-tx-101-1g-c-e-b-t</t>
  </si>
  <si>
    <t>crestron-tsw-1050-b-s.png</t>
  </si>
  <si>
    <t>crestron-tsw-1050-b-s</t>
  </si>
  <si>
    <t>![img](https://github.com/RASBR/assets-public/blob/main/devices/knx/crestron-cen-io-ir-104-1.png?raw=true =48x) ![img](https://github.com/RASBR/assets-public/blob/main/devices/knx/crestron-cen-io-ir-104.png?raw=true =48x) ![img](https://github.com/RASBR/assets-public/blob/main/devices/knx/crestron-din-ap3.png?raw=true =48x) ![img](https://github.com/RASBR/assets-public/blob/main/devices/knx/crestron-dm-md6x6-1.png?raw=true =48x) ![img](https://github.com/RASBR/assets-public/blob/main/devices/knx/crestron-dm-md6x6.png?raw=true =48x) ![img](https://github.com/RASBR/assets-public/blob/main/devices/knx/crestron-dm-rx1-4k-c-1g.png?raw=true =48x) ![img](https://github.com/RASBR/assets-public/blob/main/devices/knx/crestron-hd-rx-101-1g-c-e-b-t.png?raw=true =48x) ![img](https://github.com/RASBR/assets-public/blob/main/devices/knx/crestron-hd-tx-101-1g-c-e-b-t.png?raw=true =48x) ![img](https://github.com/RASBR/assets-public/blob/main/devices/knx/crestron-tsr-310.png?raw=true =48x) ![img](https://github.com/RASBR/assets-public/blob/main/devices/knx/crestron-tsw-560-nc-b-s.png?raw=true =48x) ![img](https://github.com/RASBR/assets-public/blob/main/devices/knx/crestron-tsw-760-nc-b-s.png?raw=true =48x) ![img](https://github.com/RASBR/assets-public/blob/main/devices/knx/knx-dongle.png?raw=true =48x) ![img](https://github.com/RASBR/assets-public/blob/main/devices/knx/knx-ets5-proffessional.png?raw=true =48x) ![img](https://github.com/RASBR/assets-public/blob/main/devices/knx/knx-ets6-proffessional.png?raw=true =48x) ![img](https://github.com/RASBR/assets-public/blob/main/devices/knx/zennio-logo.png?raw=true =48x) ![img](https://github.com/RASBR/assets-public/blob/main/devices/knx/1home-bridge.png?raw=true =48x) ![img](https://github.com/RASBR/assets-public/blob/main/devices/knx/1home-logo.png?raw=true =48x) ![img](https://github.com/RASBR/assets-public/blob/main/devices/knx/crestron-ci-knx.png?raw=true =48x) ![img](https://github.com/RASBR/assets-public/blob/main/devices/knx/crestron-logo.png?raw=true =48x) ![img](https://github.com/RASBR/assets-public/blob/main/devices/knx/crestron-tsw-1050-b-s.png?raw=true =48x) ![img](https://github.com/RASBR/assets-public/blob/main/devices/knx/gvs-4ch-ir-emitter.png?raw=true =48x) ![img](https://github.com/RASBR/assets-public/blob/main/devices/knx/gvs-ir-learner-2.png?raw=true =48x) ![img](https://github.com/RASBR/assets-public/blob/main/devices/knx/gvs-knx-binip-4f-1.png?raw=true =48x) ![img](https://github.com/RASBR/assets-public/blob/main/devices/knx/gvs-logo.png?raw=true =48x) ![img](https://github.com/RASBR/assets-public/blob/main/devices/knx/knx-logo.png?raw=true =48x) ![img](https://github.com/RASBR/assets-public/blob/main/devices/knx/zennio-bin-44.png?raw=true =48x) ![img](https://github.com/RASBR/assets-public/blob/main/devices/knx/zennio-klic-dd-v3.png?raw=true =48x) ![img](https://github.com/RASBR/assets-public/blob/main/devices/knx/zennio-klic-di-v2.png?raw=true =48x) ![img](https://github.com/RASBR/assets-public/blob/main/devices/knx/zennio-maxinbox-16-v3.png?raw=true =48x) ![img](https://github.com/RASBR/assets-public/blob/main/devices/knx/zennio-maxinbox24.png?raw=true =48x) ![img](https://github.com/RASBR/assets-public/blob/main/devices/knx/zennio-maxinbox8-v3.png?raw=true =48x) ![img](https://github.com/RASBR/assets-public/blob/main/devices/knx/zennio-railquad-8.png?raw=true =48x) ![img](https://github.com/RASBR/assets-public/blob/main/devices/knx/zennio-tmd-square-tmd-2.png?raw=true =48x) ![img](https://github.com/RASBR/assets-public/blob/main/devices/knx/zennio-tmd-square-tmd-4.png?raw=true =48x) ![img](https://github.com/RASBR/assets-public/blob/main/devices/knx/zennio-tmd-square-tmd-6.png?raw=true =48x) ![img](https://github.com/RASBR/assets-public/blob/main/devices/knx/zennio-tmd-square-tmd-display.png?raw=true =48x) ![img](https://github.com/RASBR/assets-public/blob/main/devices/knx/zennio-z35.png?raw=true =48x) ![img](https://github.com/RASBR/assets-public/blob/main/devices/knx/zennio-z41-pro.png?raw=true =48x) ![img](https://github.com/RASBR/assets-public/blob/main/devices/knx/zennio-zps320hic230.png?raw=true =48x)</t>
  </si>
  <si>
    <t>[![img](https://github.com/RASBR/assets-public/blob/main/devices/knx/crestron-cen-io-ir-104-1.png?raw=true =48x)](url) [![img](https://github.com/RASBR/assets-public/blob/main/devices/knx/crestron-cen-io-ir-104.png?raw=true =48x)](url) [![img](https://github.com/RASBR/assets-public/blob/main/devices/knx/crestron-din-ap3.png?raw=true =48x)](url) [![img](https://github.com/RASBR/assets-public/blob/main/devices/knx/crestron-dm-md6x6-1.png?raw=true =48x)](url) [![img](https://github.com/RASBR/assets-public/blob/main/devices/knx/crestron-dm-md6x6.png?raw=true =48x)](url) [![img](https://github.com/RASBR/assets-public/blob/main/devices/knx/crestron-dm-rx1-4k-c-1g.png?raw=true =48x)](url) [![img](https://github.com/RASBR/assets-public/blob/main/devices/knx/crestron-hd-rx-101-1g-c-e-b-t.png?raw=true =48x)](url) [![img](https://github.com/RASBR/assets-public/blob/main/devices/knx/crestron-hd-tx-101-1g-c-e-b-t.png?raw=true =48x)](url) [![img](https://github.com/RASBR/assets-public/blob/main/devices/knx/crestron-tsr-310.png?raw=true =48x)](url) [![img](https://github.com/RASBR/assets-public/blob/main/devices/knx/crestron-tsw-560-nc-b-s.png?raw=true =48x)](url) [![img](https://github.com/RASBR/assets-public/blob/main/devices/knx/crestron-tsw-760-nc-b-s.png?raw=true =48x)](url) [![img](https://github.com/RASBR/assets-public/blob/main/devices/knx/knx-dongle.png?raw=true =48x)](url) [![img](https://github.com/RASBR/assets-public/blob/main/devices/knx/knx-ets5-proffessional.png?raw=true =48x)](url) [![img](https://github.com/RASBR/assets-public/blob/main/devices/knx/knx-ets6-proffessional.png?raw=true =48x)](url) [![img](https://github.com/RASBR/assets-public/blob/main/devices/knx/zennio-logo.png?raw=true =48x)](url) [![img](https://github.com/RASBR/assets-public/blob/main/devices/knx/1home-bridge.png?raw=true =48x)](url) [![img](https://github.com/RASBR/assets-public/blob/main/devices/knx/1home-logo.png?raw=true =48x)](url) [![img](https://github.com/RASBR/assets-public/blob/main/devices/knx/crestron-ci-knx.png?raw=true =48x)](url) [![img](https://github.com/RASBR/assets-public/blob/main/devices/knx/crestron-logo.png?raw=true =48x)](url) [![img](https://github.com/RASBR/assets-public/blob/main/devices/knx/crestron-tsw-1050-b-s.png?raw=true =48x)](url) [![img](https://github.com/RASBR/assets-public/blob/main/devices/knx/gvs-4ch-ir-emitter.png?raw=true =48x)](url) [![img](https://github.com/RASBR/assets-public/blob/main/devices/knx/gvs-ir-learner-2.png?raw=true =48x)](url) [![img](https://github.com/RASBR/assets-public/blob/main/devices/knx/gvs-knx-binip-4f-1.png?raw=true =48x)](url) [![img](https://github.com/RASBR/assets-public/blob/main/devices/knx/gvs-logo.png?raw=true =48x)](url) [![img](https://github.com/RASBR/assets-public/blob/main/devices/knx/knx-logo.png?raw=true =48x)](url) [![img](https://github.com/RASBR/assets-public/blob/main/devices/knx/zennio-bin-44.png?raw=true =48x)](url) [![img](https://github.com/RASBR/assets-public/blob/main/devices/knx/zennio-klic-dd-v3.png?raw=true =48x)](url) [![img](https://github.com/RASBR/assets-public/blob/main/devices/knx/zennio-klic-di-v2.png?raw=true =48x)](url) [![img](https://github.com/RASBR/assets-public/blob/main/devices/knx/zennio-maxinbox-16-v3.png?raw=true =48x)](url) [![img](https://github.com/RASBR/assets-public/blob/main/devices/knx/zennio-maxinbox24.png?raw=true =48x)](url) [![img](https://github.com/RASBR/assets-public/blob/main/devices/knx/zennio-maxinbox8-v3.png?raw=true =48x)](url) [![img](https://github.com/RASBR/assets-public/blob/main/devices/knx/zennio-railquad-8.png?raw=true =48x)](url) [![img](https://github.com/RASBR/assets-public/blob/main/devices/knx/zennio-tmd-square-tmd-2.png?raw=true =48x)](url) [![img](https://github.com/RASBR/assets-public/blob/main/devices/knx/zennio-tmd-square-tmd-4.png?raw=true =48x)](url) [![img](https://github.com/RASBR/assets-public/blob/main/devices/knx/zennio-tmd-square-tmd-6.png?raw=true =48x)](url) [![img](https://github.com/RASBR/assets-public/blob/main/devices/knx/zennio-tmd-square-tmd-display.png?raw=true =48x)](url) [![img](https://github.com/RASBR/assets-public/blob/main/devices/knx/zennio-z35.png?raw=true =48x)](url) [![img](https://github.com/RASBR/assets-public/blob/main/devices/knx/zennio-z41-pro.png?raw=true =48x)](url) [![img](https://github.com/RASBR/assets-public/blob/main/devices/knx/zennio-zps320hic230.png?raw=true =48x)](url)</t>
  </si>
  <si>
    <t>[![img](https://github.com/RASBR/assets-public/blob/main/devices/knx/crestron-cen-io-ir-104-1.png?raw=true =48x)](https://github.com/RASBR/assets-public/blob/main/devices/knx/crestron-cen-io-ir-104-1.png?raw=true) [![img](https://github.com/RASBR/assets-public/blob/main/devices/knx/crestron-cen-io-ir-104.png?raw=true =48x)](https://github.com/RASBR/assets-public/blob/main/devices/knx/crestron-cen-io-ir-104.png?raw=true) [![img](https://github.com/RASBR/assets-public/blob/main/devices/knx/crestron-din-ap3.png?raw=true =48x)](https://github.com/RASBR/assets-public/blob/main/devices/knx/crestron-din-ap3.png?raw=true) [![img](https://github.com/RASBR/assets-public/blob/main/devices/knx/crestron-dm-md6x6-1.png?raw=true =48x)](https://github.com/RASBR/assets-public/blob/main/devices/knx/crestron-dm-md6x6-1.png?raw=true) [![img](https://github.com/RASBR/assets-public/blob/main/devices/knx/crestron-dm-md6x6.png?raw=true =48x)](https://github.com/RASBR/assets-public/blob/main/devices/knx/crestron-dm-md6x6.png?raw=true) [![img](https://github.com/RASBR/assets-public/blob/main/devices/knx/crestron-dm-rx1-4k-c-1g.png?raw=true =48x)](https://github.com/RASBR/assets-public/blob/main/devices/knx/crestron-dm-rx1-4k-c-1g.png?raw=true) [![img](https://github.com/RASBR/assets-public/blob/main/devices/knx/crestron-hd-rx-101-1g-c-e-b-t.png?raw=true =48x)](https://github.com/RASBR/assets-public/blob/main/devices/knx/crestron-hd-rx-101-1g-c-e-b-t.png?raw=true) [![img](https://github.com/RASBR/assets-public/blob/main/devices/knx/crestron-hd-tx-101-1g-c-e-b-t.png?raw=true =48x)](https://github.com/RASBR/assets-public/blob/main/devices/knx/crestron-hd-tx-101-1g-c-e-b-t.png?raw=true) [![img](https://github.com/RASBR/assets-public/blob/main/devices/knx/crestron-tsr-310.png?raw=true =48x)](https://github.com/RASBR/assets-public/blob/main/devices/knx/crestron-tsr-310.png?raw=true) [![img](https://github.com/RASBR/assets-public/blob/main/devices/knx/crestron-tsw-560-nc-b-s.png?raw=true =48x)](https://github.com/RASBR/assets-public/blob/main/devices/knx/crestron-tsw-560-nc-b-s.png?raw=true) [![img](https://github.com/RASBR/assets-public/blob/main/devices/knx/crestron-tsw-760-nc-b-s.png?raw=true =48x)](https://github.com/RASBR/assets-public/blob/main/devices/knx/crestron-tsw-760-nc-b-s.png?raw=true) [![img](https://github.com/RASBR/assets-public/blob/main/devices/knx/knx-dongle.png?raw=true =48x)](https://github.com/RASBR/assets-public/blob/main/devices/knx/knx-dongle.png?raw=true) [![img](https://github.com/RASBR/assets-public/blob/main/devices/knx/knx-ets5-proffessional.png?raw=true =48x)](https://github.com/RASBR/assets-public/blob/main/devices/knx/knx-ets5-proffessional.png?raw=true) [![img](https://github.com/RASBR/assets-public/blob/main/devices/knx/knx-ets6-proffessional.png?raw=true =48x)](https://github.com/RASBR/assets-public/blob/main/devices/knx/knx-ets6-proffessional.png?raw=true) [![img](https://github.com/RASBR/assets-public/blob/main/devices/knx/zennio-logo.png?raw=true =48x)](https://github.com/RASBR/assets-public/blob/main/devices/knx/zennio-logo.png?raw=true) [![img](https://github.com/RASBR/assets-public/blob/main/devices/knx/1home-bridge.png?raw=true =48x)](https://github.com/RASBR/assets-public/blob/main/devices/knx/1home-bridge.png?raw=true) [![img](https://github.com/RASBR/assets-public/blob/main/devices/knx/1home-logo.png?raw=true =48x)](https://github.com/RASBR/assets-public/blob/main/devices/knx/1home-logo.png?raw=true) [![img](https://github.com/RASBR/assets-public/blob/main/devices/knx/crestron-ci-knx.png?raw=true =48x)](https://github.com/RASBR/assets-public/blob/main/devices/knx/crestron-ci-knx.png?raw=true) [![img](https://github.com/RASBR/assets-public/blob/main/devices/knx/crestron-logo.png?raw=true =48x)](https://github.com/RASBR/assets-public/blob/main/devices/knx/crestron-logo.png?raw=true) [![img](https://github.com/RASBR/assets-public/blob/main/devices/knx/crestron-tsw-1050-b-s.png?raw=true =48x)](https://github.com/RASBR/assets-public/blob/main/devices/knx/crestron-tsw-1050-b-s.png?raw=true) [![img](https://github.com/RASBR/assets-public/blob/main/devices/knx/gvs-4ch-ir-emitter.png?raw=true =48x)](https://github.com/RASBR/assets-public/blob/main/devices/knx/gvs-4ch-ir-emitter.png?raw=true) [![img](https://github.com/RASBR/assets-public/blob/main/devices/knx/gvs-ir-learner-2.png?raw=true =48x)](https://github.com/RASBR/assets-public/blob/main/devices/knx/gvs-ir-learner-2.png?raw=true) [![img](https://github.com/RASBR/assets-public/blob/main/devices/knx/gvs-knx-binip-4f-1.png?raw=true =48x)](https://github.com/RASBR/assets-public/blob/main/devices/knx/gvs-knx-binip-4f-1.png?raw=true) [![img](https://github.com/RASBR/assets-public/blob/main/devices/knx/gvs-logo.png?raw=true =48x)](https://github.com/RASBR/assets-public/blob/main/devices/knx/gvs-logo.png?raw=true) [![img](https://github.com/RASBR/assets-public/blob/main/devices/knx/knx-logo.png?raw=true =48x)](https://github.com/RASBR/assets-public/blob/main/devices/knx/knx-logo.png?raw=true) [![img](https://github.com/RASBR/assets-public/blob/main/devices/knx/zennio-bin-44.png?raw=true =48x)](https://github.com/RASBR/assets-public/blob/main/devices/knx/zennio-bin-44.png?raw=true) [![img](https://github.com/RASBR/assets-public/blob/main/devices/knx/zennio-klic-dd-v3.png?raw=true =48x)](https://github.com/RASBR/assets-public/blob/main/devices/knx/zennio-klic-dd-v3.png?raw=true) [![img](https://github.com/RASBR/assets-public/blob/main/devices/knx/zennio-klic-di-v2.png?raw=true =48x)](https://github.com/RASBR/assets-public/blob/main/devices/knx/zennio-klic-di-v2.png?raw=true) [![img](https://github.com/RASBR/assets-public/blob/main/devices/knx/zennio-maxinbox-16-v3.png?raw=true =48x)](https://github.com/RASBR/assets-public/blob/main/devices/knx/zennio-maxinbox-16-v3.png?raw=true) [![img](https://github.com/RASBR/assets-public/blob/main/devices/knx/zennio-maxinbox24.png?raw=true =48x)](https://github.com/RASBR/assets-public/blob/main/devices/knx/zennio-maxinbox24.png?raw=true) [![img](https://github.com/RASBR/assets-public/blob/main/devices/knx/zennio-maxinbox8-v3.png?raw=true =48x)](https://github.com/RASBR/assets-public/blob/main/devices/knx/zennio-maxinbox8-v3.png?raw=true) [![img](https://github.com/RASBR/assets-public/blob/main/devices/knx/zennio-railquad-8.png?raw=true =48x)](https://github.com/RASBR/assets-public/blob/main/devices/knx/zennio-railquad-8.png?raw=true) [![img](https://github.com/RASBR/assets-public/blob/main/devices/knx/zennio-tmd-square-tmd-2.png?raw=true =48x)](https://github.com/RASBR/assets-public/blob/main/devices/knx/zennio-tmd-square-tmd-2.png?raw=true) [![img](https://github.com/RASBR/assets-public/blob/main/devices/knx/zennio-tmd-square-tmd-4.png?raw=true =48x)](https://github.com/RASBR/assets-public/blob/main/devices/knx/zennio-tmd-square-tmd-4.png?raw=true) [![img](https://github.com/RASBR/assets-public/blob/main/devices/knx/zennio-tmd-square-tmd-6.png?raw=true =48x)](https://github.com/RASBR/assets-public/blob/main/devices/knx/zennio-tmd-square-tmd-6.png?raw=true) [![img](https://github.com/RASBR/assets-public/blob/main/devices/knx/zennio-tmd-square-tmd-display.png?raw=true =48x)](https://github.com/RASBR/assets-public/blob/main/devices/knx/zennio-tmd-square-tmd-display.png?raw=true) [![img](https://github.com/RASBR/assets-public/blob/main/devices/knx/zennio-z35.png?raw=true =48x)](https://github.com/RASBR/assets-public/blob/main/devices/knx/zennio-z35.png?raw=true) [![img](https://github.com/RASBR/assets-public/blob/main/devices/knx/zennio-z41-pro.png?raw=true =48x)](https://github.com/RASBR/assets-public/blob/main/devices/knx/zennio-z41-pro.png?raw=true) [![img](https://github.com/RASBR/assets-public/blob/main/devices/knx/zennio-zps320hic230.png?raw=true =48x)](https://github.com/RASBR/assets-public/blob/main/devices/knx/zennio-zps320hic230.png?raw=true)</t>
  </si>
  <si>
    <t>&lt;img src="devices/knx/crestron-cen-io-ir-104-1.png" alt="crestron-cen-io-ir-104-1.png"&gt; &lt;img src="devices/knx/crestron-cen-io-ir-104.png" alt="crestron-cen-io-ir-104.png"&gt; &lt;img src="devices/knx/crestron-din-ap3.png" alt="crestron-din-ap3.png"&gt; &lt;img src="devices/knx/crestron-dm-md6x6-1.png" alt="crestron-dm-md6x6-1.png"&gt; &lt;img src="devices/knx/crestron-dm-md6x6.png" alt="crestron-dm-md6x6.png"&gt; &lt;img src="devices/knx/crestron-dm-rx1-4k-c-1g.png" alt="crestron-dm-rx1-4k-c-1g.png"&gt; &lt;img src="devices/knx/crestron-hd-rx-101-1g-c-e-b-t.png" alt="crestron-hd-rx-101-1g-c-e-b-t.png"&gt; &lt;img src="devices/knx/crestron-hd-tx-101-1g-c-e-b-t.png" alt="crestron-hd-tx-101-1g-c-e-b-t.png"&gt; &lt;img src="devices/knx/crestron-tsr-310.png" alt="crestron-tsr-310.png"&gt; &lt;img src="devices/knx/crestron-tsw-560-nc-b-s.png" alt="crestron-tsw-560-nc-b-s.png"&gt; &lt;img src="devices/knx/crestron-tsw-760-nc-b-s.png" alt="crestron-tsw-760-nc-b-s.png"&gt; &lt;img src="devices/knx/knx-dongle.png" alt="knx-dongle.png"&gt; &lt;img src="devices/knx/knx-ets5-proffessional.png" alt="knx-ets5-proffessional.png"&gt; &lt;img src="devices/knx/knx-ets6-proffessional.png" alt="knx-ets6-proffessional.png"&gt; &lt;img src="devices/knx/zennio-logo.png" alt="zennio-logo.png"&gt; &lt;img src="devices/knx/1home-bridge.png" alt="1home-bridge.png"&gt; &lt;img src="devices/knx/1home-logo.png" alt="1home-logo.png"&gt; &lt;img src="devices/knx/crestron-ci-knx.png" alt="crestron-ci-knx.png"&gt; &lt;img src="devices/knx/crestron-logo.png" alt="crestron-logo.png"&gt; &lt;img src="devices/knx/crestron-tsw-1050-b-s.png" alt="crestron-tsw-1050-b-s.png"&gt; &lt;img src="devices/knx/gvs-4ch-ir-emitter.png" alt="gvs-4ch-ir-emitter.png"&gt; &lt;img src="devices/knx/gvs-ir-learner-2.png" alt="gvs-ir-learner-2.png"&gt; &lt;img src="devices/knx/gvs-knx-binip-4f-1.png" alt="gvs-knx-binip-4f-1.png"&gt; &lt;img src="devices/knx/gvs-logo.png" alt="gvs-logo.png"&gt; &lt;img src="devices/knx/knx-logo.png" alt="knx-logo.png"&gt; &lt;img src="devices/knx/zennio-bin-44.png" alt="zennio-bin-44.png"&gt; &lt;img src="devices/knx/zennio-klic-dd-v3.png" alt="zennio-klic-dd-v3.png"&gt; &lt;img src="devices/knx/zennio-klic-di-v2.png" alt="zennio-klic-di-v2.png"&gt; &lt;img src="devices/knx/zennio-maxinbox-16-v3.png" alt="zennio-maxinbox-16-v3.png"&gt; &lt;img src="devices/knx/zennio-maxinbox24.png" alt="zennio-maxinbox24.png"&gt; &lt;img src="devices/knx/zennio-maxinbox8-v3.png" alt="zennio-maxinbox8-v3.png"&gt; &lt;img src="devices/knx/zennio-railquad-8.png" alt="zennio-railquad-8.png"&gt; &lt;img src="devices/knx/zennio-tmd-square-tmd-2.png" alt="zennio-tmd-square-tmd-2.png"&gt; &lt;img src="devices/knx/zennio-tmd-square-tmd-4.png" alt="zennio-tmd-square-tmd-4.png"&gt; &lt;img src="devices/knx/zennio-tmd-square-tmd-6.png" alt="zennio-tmd-square-tmd-6.png"&gt; &lt;img src="devices/knx/zennio-tmd-square-tmd-display.png" alt="zennio-tmd-square-tmd-display.png"&gt; &lt;img src="devices/knx/zennio-z35.png" alt="zennio-z35.png"&gt; &lt;img src="devices/knx/zennio-z41-pro.png" alt="zennio-z41-pro.png"&gt; &lt;img src="devices/knx/zennio-zps320hic230.png" alt="zennio-zps320hic230.png"&gt;</t>
  </si>
  <si>
    <t>| Image | Name | Count |
|-------|------|-------|
| [![img](https://github.com/RASBR/assets-public/blob/main/devices/knx/crestron-cen-io-ir-104-1.png?raw=true =48x)](https://github.com/RASBR/assets-public/blob/main/devices/knx/crestron-cen-io-ir-104-1.png?raw=true) | crestron-cen-io-ir-104-1.png |  |
| [![img](https://github.com/RASBR/assets-public/blob/main/devices/knx/crestron-cen-io-ir-104.png?raw=true =48x)](https://github.com/RASBR/assets-public/blob/main/devices/knx/crestron-cen-io-ir-104.png?raw=true) | crestron-cen-io-ir-104.png |  |
| [![img](https://github.com/RASBR/assets-public/blob/main/devices/knx/crestron-din-ap3.png?raw=true =48x)](https://github.com/RASBR/assets-public/blob/main/devices/knx/crestron-din-ap3.png?raw=true) | crestron-din-ap3.png |  |
| [![img](https://github.com/RASBR/assets-public/blob/main/devices/knx/crestron-dm-md6x6-1.png?raw=true =48x)](https://github.com/RASBR/assets-public/blob/main/devices/knx/crestron-dm-md6x6-1.png?raw=true) | crestron-dm-md6x6-1.png |  |
| [![img](https://github.com/RASBR/assets-public/blob/main/devices/knx/crestron-dm-md6x6.png?raw=true =48x)](https://github.com/RASBR/assets-public/blob/main/devices/knx/crestron-dm-md6x6.png?raw=true) | crestron-dm-md6x6.png |  |
| [![img](https://github.com/RASBR/assets-public/blob/main/devices/knx/crestron-dm-rx1-4k-c-1g.png?raw=true =48x)](https://github.com/RASBR/assets-public/blob/main/devices/knx/crestron-dm-rx1-4k-c-1g.png?raw=true) | crestron-dm-rx1-4k-c-1g.png |  |
| [![img](https://github.com/RASBR/assets-public/blob/main/devices/knx/crestron-hd-rx-101-1g-c-e-b-t.png?raw=true =48x)](https://github.com/RASBR/assets-public/blob/main/devices/knx/crestron-hd-rx-101-1g-c-e-b-t.png?raw=true) | crestron-hd-rx-101-1g-c-e-b-t.png |  |
| [![img](https://github.com/RASBR/assets-public/blob/main/devices/knx/crestron-hd-tx-101-1g-c-e-b-t.png?raw=true =48x)](https://github.com/RASBR/assets-public/blob/main/devices/knx/crestron-hd-tx-101-1g-c-e-b-t.png?raw=true) | crestron-hd-tx-101-1g-c-e-b-t.png |  |
| [![img](https://github.com/RASBR/assets-public/blob/main/devices/knx/crestron-tsr-310.png?raw=true =48x)](https://github.com/RASBR/assets-public/blob/main/devices/knx/crestron-tsr-310.png?raw=true) | crestron-tsr-310.png |  |
| [![img](https://github.com/RASBR/assets-public/blob/main/devices/knx/crestron-tsw-560-nc-b-s.png?raw=true =48x)](https://github.com/RASBR/assets-public/blob/main/devices/knx/crestron-tsw-560-nc-b-s.png?raw=true) | crestron-tsw-560-nc-b-s.png |  |
| [![img](https://github.com/RASBR/assets-public/blob/main/devices/knx/crestron-tsw-760-nc-b-s.png?raw=true =48x)](https://github.com/RASBR/assets-public/blob/main/devices/knx/crestron-tsw-760-nc-b-s.png?raw=true) | crestron-tsw-760-nc-b-s.png |  |
| [![img](https://github.com/RASBR/assets-public/blob/main/devices/knx/knx-dongle.png?raw=true =48x)](https://github.com/RASBR/assets-public/blob/main/devices/knx/knx-dongle.png?raw=true) | knx-dongle.png |  |
| [![img](https://github.com/RASBR/assets-public/blob/main/devices/knx/knx-ets5-proffessional.png?raw=true =48x)](https://github.com/RASBR/assets-public/blob/main/devices/knx/knx-ets5-proffessional.png?raw=true) | knx-ets5-proffessional.png |  |
| [![img](https://github.com/RASBR/assets-public/blob/main/devices/knx/knx-ets6-proffessional.png?raw=true =48x)](https://github.com/RASBR/assets-public/blob/main/devices/knx/knx-ets6-proffessional.png?raw=true) | knx-ets6-proffessional.png |  |
| [![img](https://github.com/RASBR/assets-public/blob/main/devices/knx/zennio-logo.png?raw=true =48x)](https://github.com/RASBR/assets-public/blob/main/devices/knx/zennio-logo.png?raw=true) | zennio-logo.png |  |
| [![img](https://github.com/RASBR/assets-public/blob/main/devices/knx/1home-bridge.png?raw=true =48x)](https://github.com/RASBR/assets-public/blob/main/devices/knx/1home-bridge.png?raw=true) | 1home-bridge.png |  |
| [![img](https://github.com/RASBR/assets-public/blob/main/devices/knx/1home-logo.png?raw=true =48x)](https://github.com/RASBR/assets-public/blob/main/devices/knx/1home-logo.png?raw=true) | 1home-logo.png |  |
| [![img](https://github.com/RASBR/assets-public/blob/main/devices/knx/crestron-ci-knx.png?raw=true =48x)](https://github.com/RASBR/assets-public/blob/main/devices/knx/crestron-ci-knx.png?raw=true) | crestron-ci-knx.png |  |
| [![img](https://github.com/RASBR/assets-public/blob/main/devices/knx/crestron-logo.png?raw=true =48x)](https://github.com/RASBR/assets-public/blob/main/devices/knx/crestron-logo.png?raw=true) | crestron-logo.png |  |
| [![img](https://github.com/RASBR/assets-public/blob/main/devices/knx/crestron-tsw-1050-b-s.png?raw=true =48x)](https://github.com/RASBR/assets-public/blob/main/devices/knx/crestron-tsw-1050-b-s.png?raw=true) | crestron-tsw-1050-b-s.png |  |
| [![img](https://github.com/RASBR/assets-public/blob/main/devices/knx/gvs-4ch-ir-emitter.png?raw=true =48x)](https://github.com/RASBR/assets-public/blob/main/devices/knx/gvs-4ch-ir-emitter.png?raw=true) | gvs-4ch-ir-emitter.png |  |
| [![img](https://github.com/RASBR/assets-public/blob/main/devices/knx/gvs-ir-learner-2.png?raw=true =48x)](https://github.com/RASBR/assets-public/blob/main/devices/knx/gvs-ir-learner-2.png?raw=true) | gvs-ir-learner-2.png |  |
| [![img](https://github.com/RASBR/assets-public/blob/main/devices/knx/gvs-knx-binip-4f-1.png?raw=true =48x)](https://github.com/RASBR/assets-public/blob/main/devices/knx/gvs-knx-binip-4f-1.png?raw=true) | gvs-knx-binip-4f-1.png |  |
| [![img](https://github.com/RASBR/assets-public/blob/main/devices/knx/gvs-logo.png?raw=true =48x)](https://github.com/RASBR/assets-public/blob/main/devices/knx/gvs-logo.png?raw=true) | gvs-logo.png |  |
| [![img](https://github.com/RASBR/assets-public/blob/main/devices/knx/knx-logo.png?raw=true =48x)](https://github.com/RASBR/assets-public/blob/main/devices/knx/knx-logo.png?raw=true) | knx-logo.png |  |
| [![img](https://github.com/RASBR/assets-public/blob/main/devices/knx/zennio-bin-44.png?raw=true =48x)](https://github.com/RASBR/assets-public/blob/main/devices/knx/zennio-bin-44.png?raw=true) | zennio-bin-44.png |  |
| [![img](https://github.com/RASBR/assets-public/blob/main/devices/knx/zennio-klic-dd-v3.png?raw=true =48x)](https://github.com/RASBR/assets-public/blob/main/devices/knx/zennio-klic-dd-v3.png?raw=true) | zennio-klic-dd-v3.png |  |
| [![img](https://github.com/RASBR/assets-public/blob/main/devices/knx/zennio-klic-di-v2.png?raw=true =48x)](https://github.com/RASBR/assets-public/blob/main/devices/knx/zennio-klic-di-v2.png?raw=true) | zennio-klic-di-v2.png |  |
| [![img](https://github.com/RASBR/assets-public/blob/main/devices/knx/zennio-maxinbox-16-v3.png?raw=true =48x)](https://github.com/RASBR/assets-public/blob/main/devices/knx/zennio-maxinbox-16-v3.png?raw=true) | zennio-maxinbox-16-v3.png |  |
| [![img](https://github.com/RASBR/assets-public/blob/main/devices/knx/zennio-maxinbox24.png?raw=true =48x)](https://github.com/RASBR/assets-public/blob/main/devices/knx/zennio-maxinbox24.png?raw=true) | zennio-maxinbox24.png |  |
| [![img](https://github.com/RASBR/assets-public/blob/main/devices/knx/zennio-maxinbox8-v3.png?raw=true =48x)](https://github.com/RASBR/assets-public/blob/main/devices/knx/zennio-maxinbox8-v3.png?raw=true) | zennio-maxinbox8-v3.png |  |
| [![img](https://github.com/RASBR/assets-public/blob/main/devices/knx/zennio-railquad-8.png?raw=true =48x)](https://github.com/RASBR/assets-public/blob/main/devices/knx/zennio-railquad-8.png?raw=true) | zennio-railquad-8.png |  |
| [![img](https://github.com/RASBR/assets-public/blob/main/devices/knx/zennio-tmd-square-tmd-2.png?raw=true =48x)](https://github.com/RASBR/assets-public/blob/main/devices/knx/zennio-tmd-square-tmd-2.png?raw=true) | zennio-tmd-square-tmd-2.png |  |
| [![img](https://github.com/RASBR/assets-public/blob/main/devices/knx/zennio-tmd-square-tmd-4.png?raw=true =48x)](https://github.com/RASBR/assets-public/blob/main/devices/knx/zennio-tmd-square-tmd-4.png?raw=true) | zennio-tmd-square-tmd-4.png |  |
| [![img](https://github.com/RASBR/assets-public/blob/main/devices/knx/zennio-tmd-square-tmd-6.png?raw=true =48x)](https://github.com/RASBR/assets-public/blob/main/devices/knx/zennio-tmd-square-tmd-6.png?raw=true) | zennio-tmd-square-tmd-6.png |  |
| [![img](https://github.com/RASBR/assets-public/blob/main/devices/knx/zennio-tmd-square-tmd-display.png?raw=true =48x)](https://github.com/RASBR/assets-public/blob/main/devices/knx/zennio-tmd-square-tmd-display.png?raw=true) | zennio-tmd-square-tmd-display.png |  |
| [![img](https://github.com/RASBR/assets-public/blob/main/devices/knx/zennio-z35.png?raw=true =48x)](https://github.com/RASBR/assets-public/blob/main/devices/knx/zennio-z35.png?raw=true) | zennio-z35.png |  |
| [![img](https://github.com/RASBR/assets-public/blob/main/devices/knx/zennio-z41-pro.png?raw=true =48x)](https://github.com/RASBR/assets-public/blob/main/devices/knx/zennio-z41-pro.png?raw=true) | zennio-z41-pro.png |  |
| [![img](https://github.com/RASBR/assets-public/blob/main/devices/knx/zennio-zps320hic230.png?raw=true =48x)](https://github.com/RASBR/assets-public/blob/main/devices/knx/zennio-zps320hic230.png?raw=true) | zennio-zps320hic230.png |  |
{.dense}</t>
  </si>
  <si>
    <t>https://github.com/RASBR/assets-public/blob/main/devices/knx/crestron-cen-io-ir-104-1.png?raw=true</t>
  </si>
  <si>
    <t>![img](https://github.com/RASBR/assets-public/blob/main/devices/knx/crestron-cen-io-ir-104-1.png?raw=true =48x)</t>
  </si>
  <si>
    <t>[![img](https://github.com/RASBR/assets-public/blob/main/devices/knx/crestron-cen-io-ir-104-1.png?raw=true =48x)](url)</t>
  </si>
  <si>
    <t>[![img](https://github.com/RASBR/assets-public/blob/main/devices/knx/crestron-cen-io-ir-104-1.png?raw=true =48x)](https://github.com/RASBR/assets-public/blob/main/devices/knx/crestron-cen-io-ir-104-1.png?raw=true)</t>
  </si>
  <si>
    <t>| [![img](https://github.com/RASBR/assets-public/blob/main/devices/knx/crestron-cen-io-ir-104-1.png?raw=true =48x)](https://github.com/RASBR/assets-public/blob/main/devices/knx/crestron-cen-io-ir-104-1.png?raw=true) | crestron-cen-io-ir-104-1.png |  |</t>
  </si>
  <si>
    <t>&lt;img src="devices/knx/crestron-cen-io-ir-104-1.png" alt="crestron-cen-io-ir-104-1.png"&gt;</t>
  </si>
  <si>
    <t>https://github.com/RASBR/assets-public/blob/main/devices/knx/crestron-cen-io-ir-104.png?raw=true</t>
  </si>
  <si>
    <t>![img](https://github.com/RASBR/assets-public/blob/main/devices/knx/crestron-cen-io-ir-104.png?raw=true =48x)</t>
  </si>
  <si>
    <t>[![img](https://github.com/RASBR/assets-public/blob/main/devices/knx/crestron-cen-io-ir-104.png?raw=true =48x)](url)</t>
  </si>
  <si>
    <t>[![img](https://github.com/RASBR/assets-public/blob/main/devices/knx/crestron-cen-io-ir-104.png?raw=true =48x)](https://github.com/RASBR/assets-public/blob/main/devices/knx/crestron-cen-io-ir-104.png?raw=true)</t>
  </si>
  <si>
    <t>| [![img](https://github.com/RASBR/assets-public/blob/main/devices/knx/crestron-cen-io-ir-104.png?raw=true =48x)](https://github.com/RASBR/assets-public/blob/main/devices/knx/crestron-cen-io-ir-104.png?raw=true) | crestron-cen-io-ir-104.png |  |</t>
  </si>
  <si>
    <t>&lt;img src="devices/knx/crestron-cen-io-ir-104.png" alt="crestron-cen-io-ir-104.png"&gt;</t>
  </si>
  <si>
    <t>https://github.com/RASBR/assets-public/blob/main/devices/knx/crestron-din-ap3.png?raw=true</t>
  </si>
  <si>
    <t>![img](https://github.com/RASBR/assets-public/blob/main/devices/knx/crestron-din-ap3.png?raw=true =48x)</t>
  </si>
  <si>
    <t>[![img](https://github.com/RASBR/assets-public/blob/main/devices/knx/crestron-din-ap3.png?raw=true =48x)](url)</t>
  </si>
  <si>
    <t>[![img](https://github.com/RASBR/assets-public/blob/main/devices/knx/crestron-din-ap3.png?raw=true =48x)](https://github.com/RASBR/assets-public/blob/main/devices/knx/crestron-din-ap3.png?raw=true)</t>
  </si>
  <si>
    <t>| [![img](https://github.com/RASBR/assets-public/blob/main/devices/knx/crestron-din-ap3.png?raw=true =48x)](https://github.com/RASBR/assets-public/blob/main/devices/knx/crestron-din-ap3.png?raw=true) | crestron-din-ap3.png |  |</t>
  </si>
  <si>
    <t>&lt;img src="devices/knx/crestron-din-ap3.png" alt="crestron-din-ap3.png"&gt;</t>
  </si>
  <si>
    <t>https://github.com/RASBR/assets-public/blob/main/devices/knx/crestron-dm-md6x6-1.png?raw=true</t>
  </si>
  <si>
    <t>![img](https://github.com/RASBR/assets-public/blob/main/devices/knx/crestron-dm-md6x6-1.png?raw=true =48x)</t>
  </si>
  <si>
    <t>[![img](https://github.com/RASBR/assets-public/blob/main/devices/knx/crestron-dm-md6x6-1.png?raw=true =48x)](url)</t>
  </si>
  <si>
    <t>[![img](https://github.com/RASBR/assets-public/blob/main/devices/knx/crestron-dm-md6x6-1.png?raw=true =48x)](https://github.com/RASBR/assets-public/blob/main/devices/knx/crestron-dm-md6x6-1.png?raw=true)</t>
  </si>
  <si>
    <t>| [![img](https://github.com/RASBR/assets-public/blob/main/devices/knx/crestron-dm-md6x6-1.png?raw=true =48x)](https://github.com/RASBR/assets-public/blob/main/devices/knx/crestron-dm-md6x6-1.png?raw=true) | crestron-dm-md6x6-1.png |  |</t>
  </si>
  <si>
    <t>&lt;img src="devices/knx/crestron-dm-md6x6-1.png" alt="crestron-dm-md6x6-1.png"&gt;</t>
  </si>
  <si>
    <t>https://github.com/RASBR/assets-public/blob/main/devices/knx/crestron-dm-md6x6.png?raw=true</t>
  </si>
  <si>
    <t>![img](https://github.com/RASBR/assets-public/blob/main/devices/knx/crestron-dm-md6x6.png?raw=true =48x)</t>
  </si>
  <si>
    <t>[![img](https://github.com/RASBR/assets-public/blob/main/devices/knx/crestron-dm-md6x6.png?raw=true =48x)](url)</t>
  </si>
  <si>
    <t>[![img](https://github.com/RASBR/assets-public/blob/main/devices/knx/crestron-dm-md6x6.png?raw=true =48x)](https://github.com/RASBR/assets-public/blob/main/devices/knx/crestron-dm-md6x6.png?raw=true)</t>
  </si>
  <si>
    <t>| [![img](https://github.com/RASBR/assets-public/blob/main/devices/knx/crestron-dm-md6x6.png?raw=true =48x)](https://github.com/RASBR/assets-public/blob/main/devices/knx/crestron-dm-md6x6.png?raw=true) | crestron-dm-md6x6.png |  |</t>
  </si>
  <si>
    <t>&lt;img src="devices/knx/crestron-dm-md6x6.png" alt="crestron-dm-md6x6.png"&gt;</t>
  </si>
  <si>
    <t>https://github.com/RASBR/assets-public/blob/main/devices/knx/crestron-dm-rx1-4k-c-1g.png?raw=true</t>
  </si>
  <si>
    <t>![img](https://github.com/RASBR/assets-public/blob/main/devices/knx/crestron-dm-rx1-4k-c-1g.png?raw=true =48x)</t>
  </si>
  <si>
    <t>[![img](https://github.com/RASBR/assets-public/blob/main/devices/knx/crestron-dm-rx1-4k-c-1g.png?raw=true =48x)](url)</t>
  </si>
  <si>
    <t>[![img](https://github.com/RASBR/assets-public/blob/main/devices/knx/crestron-dm-rx1-4k-c-1g.png?raw=true =48x)](https://github.com/RASBR/assets-public/blob/main/devices/knx/crestron-dm-rx1-4k-c-1g.png?raw=true)</t>
  </si>
  <si>
    <t>| [![img](https://github.com/RASBR/assets-public/blob/main/devices/knx/crestron-dm-rx1-4k-c-1g.png?raw=true =48x)](https://github.com/RASBR/assets-public/blob/main/devices/knx/crestron-dm-rx1-4k-c-1g.png?raw=true) | crestron-dm-rx1-4k-c-1g.png |  |</t>
  </si>
  <si>
    <t>&lt;img src="devices/knx/crestron-dm-rx1-4k-c-1g.png" alt="crestron-dm-rx1-4k-c-1g.png"&gt;</t>
  </si>
  <si>
    <t>https://github.com/RASBR/assets-public/blob/main/devices/knx/crestron-hd-rx-101-1g-c-e-b-t.png?raw=true</t>
  </si>
  <si>
    <t>![img](https://github.com/RASBR/assets-public/blob/main/devices/knx/crestron-hd-rx-101-1g-c-e-b-t.png?raw=true =48x)</t>
  </si>
  <si>
    <t>[![img](https://github.com/RASBR/assets-public/blob/main/devices/knx/crestron-hd-rx-101-1g-c-e-b-t.png?raw=true =48x)](url)</t>
  </si>
  <si>
    <t>[![img](https://github.com/RASBR/assets-public/blob/main/devices/knx/crestron-hd-rx-101-1g-c-e-b-t.png?raw=true =48x)](https://github.com/RASBR/assets-public/blob/main/devices/knx/crestron-hd-rx-101-1g-c-e-b-t.png?raw=true)</t>
  </si>
  <si>
    <t>| [![img](https://github.com/RASBR/assets-public/blob/main/devices/knx/crestron-hd-rx-101-1g-c-e-b-t.png?raw=true =48x)](https://github.com/RASBR/assets-public/blob/main/devices/knx/crestron-hd-rx-101-1g-c-e-b-t.png?raw=true) | crestron-hd-rx-101-1g-c-e-b-t.png |  |</t>
  </si>
  <si>
    <t>&lt;img src="devices/knx/crestron-hd-rx-101-1g-c-e-b-t.png" alt="crestron-hd-rx-101-1g-c-e-b-t.png"&gt;</t>
  </si>
  <si>
    <t>https://github.com/RASBR/assets-public/blob/main/devices/knx/crestron-hd-tx-101-1g-c-e-b-t.png?raw=true</t>
  </si>
  <si>
    <t>![img](https://github.com/RASBR/assets-public/blob/main/devices/knx/crestron-hd-tx-101-1g-c-e-b-t.png?raw=true =48x)</t>
  </si>
  <si>
    <t>[![img](https://github.com/RASBR/assets-public/blob/main/devices/knx/crestron-hd-tx-101-1g-c-e-b-t.png?raw=true =48x)](url)</t>
  </si>
  <si>
    <t>[![img](https://github.com/RASBR/assets-public/blob/main/devices/knx/crestron-hd-tx-101-1g-c-e-b-t.png?raw=true =48x)](https://github.com/RASBR/assets-public/blob/main/devices/knx/crestron-hd-tx-101-1g-c-e-b-t.png?raw=true)</t>
  </si>
  <si>
    <t>| [![img](https://github.com/RASBR/assets-public/blob/main/devices/knx/crestron-hd-tx-101-1g-c-e-b-t.png?raw=true =48x)](https://github.com/RASBR/assets-public/blob/main/devices/knx/crestron-hd-tx-101-1g-c-e-b-t.png?raw=true) | crestron-hd-tx-101-1g-c-e-b-t.png |  |</t>
  </si>
  <si>
    <t>&lt;img src="devices/knx/crestron-hd-tx-101-1g-c-e-b-t.png" alt="crestron-hd-tx-101-1g-c-e-b-t.png"&gt;</t>
  </si>
  <si>
    <t>https://github.com/RASBR/assets-public/blob/main/devices/knx/crestron-tsr-310.png?raw=true</t>
  </si>
  <si>
    <t>![img](https://github.com/RASBR/assets-public/blob/main/devices/knx/crestron-tsr-310.png?raw=true =48x)</t>
  </si>
  <si>
    <t>[![img](https://github.com/RASBR/assets-public/blob/main/devices/knx/crestron-tsr-310.png?raw=true =48x)](url)</t>
  </si>
  <si>
    <t>[![img](https://github.com/RASBR/assets-public/blob/main/devices/knx/crestron-tsr-310.png?raw=true =48x)](https://github.com/RASBR/assets-public/blob/main/devices/knx/crestron-tsr-310.png?raw=true)</t>
  </si>
  <si>
    <t>| [![img](https://github.com/RASBR/assets-public/blob/main/devices/knx/crestron-tsr-310.png?raw=true =48x)](https://github.com/RASBR/assets-public/blob/main/devices/knx/crestron-tsr-310.png?raw=true) | crestron-tsr-310.png |  |</t>
  </si>
  <si>
    <t>&lt;img src="devices/knx/crestron-tsr-310.png" alt="crestron-tsr-310.png"&gt;</t>
  </si>
  <si>
    <t>https://github.com/RASBR/assets-public/blob/main/devices/knx/crestron-tsw-560-nc-b-s.png?raw=true</t>
  </si>
  <si>
    <t>![img](https://github.com/RASBR/assets-public/blob/main/devices/knx/crestron-tsw-560-nc-b-s.png?raw=true =48x)</t>
  </si>
  <si>
    <t>[![img](https://github.com/RASBR/assets-public/blob/main/devices/knx/crestron-tsw-560-nc-b-s.png?raw=true =48x)](url)</t>
  </si>
  <si>
    <t>[![img](https://github.com/RASBR/assets-public/blob/main/devices/knx/crestron-tsw-560-nc-b-s.png?raw=true =48x)](https://github.com/RASBR/assets-public/blob/main/devices/knx/crestron-tsw-560-nc-b-s.png?raw=true)</t>
  </si>
  <si>
    <t>| [![img](https://github.com/RASBR/assets-public/blob/main/devices/knx/crestron-tsw-560-nc-b-s.png?raw=true =48x)](https://github.com/RASBR/assets-public/blob/main/devices/knx/crestron-tsw-560-nc-b-s.png?raw=true) | crestron-tsw-560-nc-b-s.png |  |</t>
  </si>
  <si>
    <t>&lt;img src="devices/knx/crestron-tsw-560-nc-b-s.png" alt="crestron-tsw-560-nc-b-s.png"&gt;</t>
  </si>
  <si>
    <t>https://github.com/RASBR/assets-public/blob/main/devices/knx/crestron-tsw-760-nc-b-s.png?raw=true</t>
  </si>
  <si>
    <t>![img](https://github.com/RASBR/assets-public/blob/main/devices/knx/crestron-tsw-760-nc-b-s.png?raw=true =48x)</t>
  </si>
  <si>
    <t>[![img](https://github.com/RASBR/assets-public/blob/main/devices/knx/crestron-tsw-760-nc-b-s.png?raw=true =48x)](url)</t>
  </si>
  <si>
    <t>[![img](https://github.com/RASBR/assets-public/blob/main/devices/knx/crestron-tsw-760-nc-b-s.png?raw=true =48x)](https://github.com/RASBR/assets-public/blob/main/devices/knx/crestron-tsw-760-nc-b-s.png?raw=true)</t>
  </si>
  <si>
    <t>| [![img](https://github.com/RASBR/assets-public/blob/main/devices/knx/crestron-tsw-760-nc-b-s.png?raw=true =48x)](https://github.com/RASBR/assets-public/blob/main/devices/knx/crestron-tsw-760-nc-b-s.png?raw=true) | crestron-tsw-760-nc-b-s.png |  |</t>
  </si>
  <si>
    <t>&lt;img src="devices/knx/crestron-tsw-760-nc-b-s.png" alt="crestron-tsw-760-nc-b-s.png"&gt;</t>
  </si>
  <si>
    <t>https://github.com/RASBR/assets-public/blob/main/devices/knx/knx-dongle.png?raw=true</t>
  </si>
  <si>
    <t>![img](https://github.com/RASBR/assets-public/blob/main/devices/knx/knx-dongle.png?raw=true =48x)</t>
  </si>
  <si>
    <t>[![img](https://github.com/RASBR/assets-public/blob/main/devices/knx/knx-dongle.png?raw=true =48x)](url)</t>
  </si>
  <si>
    <t>[![img](https://github.com/RASBR/assets-public/blob/main/devices/knx/knx-dongle.png?raw=true =48x)](https://github.com/RASBR/assets-public/blob/main/devices/knx/knx-dongle.png?raw=true)</t>
  </si>
  <si>
    <t>| [![img](https://github.com/RASBR/assets-public/blob/main/devices/knx/knx-dongle.png?raw=true =48x)](https://github.com/RASBR/assets-public/blob/main/devices/knx/knx-dongle.png?raw=true) | knx-dongle.png |  |</t>
  </si>
  <si>
    <t>&lt;img src="devices/knx/knx-dongle.png" alt="knx-dongle.png"&gt;</t>
  </si>
  <si>
    <t>https://github.com/RASBR/assets-public/blob/main/devices/knx/knx-ets5-proffessional.png?raw=true</t>
  </si>
  <si>
    <t>![img](https://github.com/RASBR/assets-public/blob/main/devices/knx/knx-ets5-proffessional.png?raw=true =48x)</t>
  </si>
  <si>
    <t>[![img](https://github.com/RASBR/assets-public/blob/main/devices/knx/knx-ets5-proffessional.png?raw=true =48x)](url)</t>
  </si>
  <si>
    <t>[![img](https://github.com/RASBR/assets-public/blob/main/devices/knx/knx-ets5-proffessional.png?raw=true =48x)](https://github.com/RASBR/assets-public/blob/main/devices/knx/knx-ets5-proffessional.png?raw=true)</t>
  </si>
  <si>
    <t>| [![img](https://github.com/RASBR/assets-public/blob/main/devices/knx/knx-ets5-proffessional.png?raw=true =48x)](https://github.com/RASBR/assets-public/blob/main/devices/knx/knx-ets5-proffessional.png?raw=true) | knx-ets5-proffessional.png |  |</t>
  </si>
  <si>
    <t>&lt;img src="devices/knx/knx-ets5-proffessional.png" alt="knx-ets5-proffessional.png"&gt;</t>
  </si>
  <si>
    <t>https://github.com/RASBR/assets-public/blob/main/devices/knx/knx-ets6-proffessional.png?raw=true</t>
  </si>
  <si>
    <t>![img](https://github.com/RASBR/assets-public/blob/main/devices/knx/knx-ets6-proffessional.png?raw=true =48x)</t>
  </si>
  <si>
    <t>[![img](https://github.com/RASBR/assets-public/blob/main/devices/knx/knx-ets6-proffessional.png?raw=true =48x)](url)</t>
  </si>
  <si>
    <t>[![img](https://github.com/RASBR/assets-public/blob/main/devices/knx/knx-ets6-proffessional.png?raw=true =48x)](https://github.com/RASBR/assets-public/blob/main/devices/knx/knx-ets6-proffessional.png?raw=true)</t>
  </si>
  <si>
    <t>| [![img](https://github.com/RASBR/assets-public/blob/main/devices/knx/knx-ets6-proffessional.png?raw=true =48x)](https://github.com/RASBR/assets-public/blob/main/devices/knx/knx-ets6-proffessional.png?raw=true) | knx-ets6-proffessional.png |  |</t>
  </si>
  <si>
    <t>&lt;img src="devices/knx/knx-ets6-proffessional.png" alt="knx-ets6-proffessional.png"&gt;</t>
  </si>
  <si>
    <t>https://github.com/RASBR/assets-public/blob/main/devices/knx/zennio-logo.png?raw=true</t>
  </si>
  <si>
    <t>![img](https://github.com/RASBR/assets-public/blob/main/devices/knx/zennio-logo.png?raw=true =48x)</t>
  </si>
  <si>
    <t>[![img](https://github.com/RASBR/assets-public/blob/main/devices/knx/zennio-logo.png?raw=true =48x)](url)</t>
  </si>
  <si>
    <t>[![img](https://github.com/RASBR/assets-public/blob/main/devices/knx/zennio-logo.png?raw=true =48x)](https://github.com/RASBR/assets-public/blob/main/devices/knx/zennio-logo.png?raw=true)</t>
  </si>
  <si>
    <t>| [![img](https://github.com/RASBR/assets-public/blob/main/devices/knx/zennio-logo.png?raw=true =48x)](https://github.com/RASBR/assets-public/blob/main/devices/knx/zennio-logo.png?raw=true) | zennio-logo.png |  |</t>
  </si>
  <si>
    <t>&lt;img src="devices/knx/zennio-logo.png" alt="zennio-logo.png"&gt;</t>
  </si>
  <si>
    <t>https://github.com/RASBR/assets-public/blob/main/devices/knx/1home-bridge.png?raw=true</t>
  </si>
  <si>
    <t>![img](https://github.com/RASBR/assets-public/blob/main/devices/knx/1home-bridge.png?raw=true =48x)</t>
  </si>
  <si>
    <t>[![img](https://github.com/RASBR/assets-public/blob/main/devices/knx/1home-bridge.png?raw=true =48x)](url)</t>
  </si>
  <si>
    <t>[![img](https://github.com/RASBR/assets-public/blob/main/devices/knx/1home-bridge.png?raw=true =48x)](https://github.com/RASBR/assets-public/blob/main/devices/knx/1home-bridge.png?raw=true)</t>
  </si>
  <si>
    <t>| [![img](https://github.com/RASBR/assets-public/blob/main/devices/knx/1home-bridge.png?raw=true =48x)](https://github.com/RASBR/assets-public/blob/main/devices/knx/1home-bridge.png?raw=true) | 1home-bridge.png |  |</t>
  </si>
  <si>
    <t>&lt;img src="devices/knx/1home-bridge.png" alt="1home-bridge.png"&gt;</t>
  </si>
  <si>
    <t>https://github.com/RASBR/assets-public/blob/main/devices/knx/1home-logo.png?raw=true</t>
  </si>
  <si>
    <t>![img](https://github.com/RASBR/assets-public/blob/main/devices/knx/1home-logo.png?raw=true =48x)</t>
  </si>
  <si>
    <t>[![img](https://github.com/RASBR/assets-public/blob/main/devices/knx/1home-logo.png?raw=true =48x)](url)</t>
  </si>
  <si>
    <t>[![img](https://github.com/RASBR/assets-public/blob/main/devices/knx/1home-logo.png?raw=true =48x)](https://github.com/RASBR/assets-public/blob/main/devices/knx/1home-logo.png?raw=true)</t>
  </si>
  <si>
    <t>| [![img](https://github.com/RASBR/assets-public/blob/main/devices/knx/1home-logo.png?raw=true =48x)](https://github.com/RASBR/assets-public/blob/main/devices/knx/1home-logo.png?raw=true) | 1home-logo.png |  |</t>
  </si>
  <si>
    <t>&lt;img src="devices/knx/1home-logo.png" alt="1home-logo.png"&gt;</t>
  </si>
  <si>
    <t>https://github.com/RASBR/assets-public/blob/main/devices/knx/crestron-logo.png?raw=true</t>
  </si>
  <si>
    <t>![img](https://github.com/RASBR/assets-public/blob/main/devices/knx/crestron-logo.png?raw=true =48x)</t>
  </si>
  <si>
    <t>[![img](https://github.com/RASBR/assets-public/blob/main/devices/knx/crestron-logo.png?raw=true =48x)](url)</t>
  </si>
  <si>
    <t>[![img](https://github.com/RASBR/assets-public/blob/main/devices/knx/crestron-logo.png?raw=true =48x)](https://github.com/RASBR/assets-public/blob/main/devices/knx/crestron-logo.png?raw=true)</t>
  </si>
  <si>
    <t>| [![img](https://github.com/RASBR/assets-public/blob/main/devices/knx/crestron-logo.png?raw=true =48x)](https://github.com/RASBR/assets-public/blob/main/devices/knx/crestron-logo.png?raw=true) | crestron-logo.png |  |</t>
  </si>
  <si>
    <t>&lt;img src="devices/knx/crestron-logo.png" alt="crestron-logo.png"&gt;</t>
  </si>
  <si>
    <t>https://github.com/RASBR/assets-public/blob/main/devices/knx/crestron-tsw-1050-b-s.png?raw=true</t>
  </si>
  <si>
    <t>![img](https://github.com/RASBR/assets-public/blob/main/devices/knx/crestron-tsw-1050-b-s.png?raw=true =48x)</t>
  </si>
  <si>
    <t>[![img](https://github.com/RASBR/assets-public/blob/main/devices/knx/crestron-tsw-1050-b-s.png?raw=true =48x)](url)</t>
  </si>
  <si>
    <t>[![img](https://github.com/RASBR/assets-public/blob/main/devices/knx/crestron-tsw-1050-b-s.png?raw=true =48x)](https://github.com/RASBR/assets-public/blob/main/devices/knx/crestron-tsw-1050-b-s.png?raw=true)</t>
  </si>
  <si>
    <t>| [![img](https://github.com/RASBR/assets-public/blob/main/devices/knx/crestron-tsw-1050-b-s.png?raw=true =48x)](https://github.com/RASBR/assets-public/blob/main/devices/knx/crestron-tsw-1050-b-s.png?raw=true) | crestron-tsw-1050-b-s.png |  |</t>
  </si>
  <si>
    <t>&lt;img src="devices/knx/crestron-tsw-1050-b-s.png" alt="crestron-tsw-1050-b-s.png"&gt;</t>
  </si>
  <si>
    <t>https://github.com/RASBR/assets-public/blob/main/devices/knx/gvs-knx-binip-4f-1.png?raw=true</t>
  </si>
  <si>
    <t>![img](https://github.com/RASBR/assets-public/blob/main/devices/knx/gvs-knx-binip-4f-1.png?raw=true =48x)</t>
  </si>
  <si>
    <t>[![img](https://github.com/RASBR/assets-public/blob/main/devices/knx/gvs-knx-binip-4f-1.png?raw=true =48x)](url)</t>
  </si>
  <si>
    <t>[![img](https://github.com/RASBR/assets-public/blob/main/devices/knx/gvs-knx-binip-4f-1.png?raw=true =48x)](https://github.com/RASBR/assets-public/blob/main/devices/knx/gvs-knx-binip-4f-1.png?raw=true)</t>
  </si>
  <si>
    <t>| [![img](https://github.com/RASBR/assets-public/blob/main/devices/knx/gvs-knx-binip-4f-1.png?raw=true =48x)](https://github.com/RASBR/assets-public/blob/main/devices/knx/gvs-knx-binip-4f-1.png?raw=true) | gvs-knx-binip-4f-1.png |  |</t>
  </si>
  <si>
    <t>&lt;img src="devices/knx/gvs-knx-binip-4f-1.png" alt="gvs-knx-binip-4f-1.png"&gt;</t>
  </si>
  <si>
    <t>https://github.com/RASBR/assets-public/blob/main/devices/knx/knx-logo.png?raw=true</t>
  </si>
  <si>
    <t>![img](https://github.com/RASBR/assets-public/blob/main/devices/knx/knx-logo.png?raw=true =48x)</t>
  </si>
  <si>
    <t>[![img](https://github.com/RASBR/assets-public/blob/main/devices/knx/knx-logo.png?raw=true =48x)](url)</t>
  </si>
  <si>
    <t>[![img](https://github.com/RASBR/assets-public/blob/main/devices/knx/knx-logo.png?raw=true =48x)](https://github.com/RASBR/assets-public/blob/main/devices/knx/knx-logo.png?raw=true)</t>
  </si>
  <si>
    <t>| [![img](https://github.com/RASBR/assets-public/blob/main/devices/knx/knx-logo.png?raw=true =48x)](https://github.com/RASBR/assets-public/blob/main/devices/knx/knx-logo.png?raw=true) | knx-logo.png |  |</t>
  </si>
  <si>
    <t>&lt;img src="devices/knx/knx-logo.png" alt="knx-logo.png"&gt;</t>
  </si>
  <si>
    <t>https://github.com/RASBR/assets-public/blob/main/devices/knx/zennio-bin-44.png?raw=true</t>
  </si>
  <si>
    <t>![img](https://github.com/RASBR/assets-public/blob/main/devices/knx/zennio-bin-44.png?raw=true =48x)</t>
  </si>
  <si>
    <t>[![img](https://github.com/RASBR/assets-public/blob/main/devices/knx/zennio-bin-44.png?raw=true =48x)](url)</t>
  </si>
  <si>
    <t>[![img](https://github.com/RASBR/assets-public/blob/main/devices/knx/zennio-bin-44.png?raw=true =48x)](https://github.com/RASBR/assets-public/blob/main/devices/knx/zennio-bin-44.png?raw=true)</t>
  </si>
  <si>
    <t>| [![img](https://github.com/RASBR/assets-public/blob/main/devices/knx/zennio-bin-44.png?raw=true =48x)](https://github.com/RASBR/assets-public/blob/main/devices/knx/zennio-bin-44.png?raw=true) | zennio-bin-44.png |  |</t>
  </si>
  <si>
    <t>&lt;img src="devices/knx/zennio-bin-44.png" alt="zennio-bin-44.png"&gt;</t>
  </si>
  <si>
    <t>https://github.com/RASBR/assets-public/blob/main/devices/knx/zennio-klic-dd-v3.png?raw=true</t>
  </si>
  <si>
    <t>![img](https://github.com/RASBR/assets-public/blob/main/devices/knx/zennio-klic-dd-v3.png?raw=true =48x)</t>
  </si>
  <si>
    <t>[![img](https://github.com/RASBR/assets-public/blob/main/devices/knx/zennio-klic-dd-v3.png?raw=true =48x)](url)</t>
  </si>
  <si>
    <t>[![img](https://github.com/RASBR/assets-public/blob/main/devices/knx/zennio-klic-dd-v3.png?raw=true =48x)](https://github.com/RASBR/assets-public/blob/main/devices/knx/zennio-klic-dd-v3.png?raw=true)</t>
  </si>
  <si>
    <t>| [![img](https://github.com/RASBR/assets-public/blob/main/devices/knx/zennio-klic-dd-v3.png?raw=true =48x)](https://github.com/RASBR/assets-public/blob/main/devices/knx/zennio-klic-dd-v3.png?raw=true) | zennio-klic-dd-v3.png |  |</t>
  </si>
  <si>
    <t>&lt;img src="devices/knx/zennio-klic-dd-v3.png" alt="zennio-klic-dd-v3.png"&gt;</t>
  </si>
  <si>
    <t>https://github.com/RASBR/assets-public/blob/main/devices/knx/zennio-klic-di-v2.png?raw=true</t>
  </si>
  <si>
    <t>![img](https://github.com/RASBR/assets-public/blob/main/devices/knx/zennio-klic-di-v2.png?raw=true =48x)</t>
  </si>
  <si>
    <t>[![img](https://github.com/RASBR/assets-public/blob/main/devices/knx/zennio-klic-di-v2.png?raw=true =48x)](url)</t>
  </si>
  <si>
    <t>[![img](https://github.com/RASBR/assets-public/blob/main/devices/knx/zennio-klic-di-v2.png?raw=true =48x)](https://github.com/RASBR/assets-public/blob/main/devices/knx/zennio-klic-di-v2.png?raw=true)</t>
  </si>
  <si>
    <t>| [![img](https://github.com/RASBR/assets-public/blob/main/devices/knx/zennio-klic-di-v2.png?raw=true =48x)](https://github.com/RASBR/assets-public/blob/main/devices/knx/zennio-klic-di-v2.png?raw=true) | zennio-klic-di-v2.png |  |</t>
  </si>
  <si>
    <t>&lt;img src="devices/knx/zennio-klic-di-v2.png" alt="zennio-klic-di-v2.png"&gt;</t>
  </si>
  <si>
    <t>https://github.com/RASBR/assets-public/blob/main/devices/knx/zennio-maxinbox-16-v3.png?raw=true</t>
  </si>
  <si>
    <t>![img](https://github.com/RASBR/assets-public/blob/main/devices/knx/zennio-maxinbox-16-v3.png?raw=true =48x)</t>
  </si>
  <si>
    <t>[![img](https://github.com/RASBR/assets-public/blob/main/devices/knx/zennio-maxinbox-16-v3.png?raw=true =48x)](url)</t>
  </si>
  <si>
    <t>[![img](https://github.com/RASBR/assets-public/blob/main/devices/knx/zennio-maxinbox-16-v3.png?raw=true =48x)](https://github.com/RASBR/assets-public/blob/main/devices/knx/zennio-maxinbox-16-v3.png?raw=true)</t>
  </si>
  <si>
    <t>| [![img](https://github.com/RASBR/assets-public/blob/main/devices/knx/zennio-maxinbox-16-v3.png?raw=true =48x)](https://github.com/RASBR/assets-public/blob/main/devices/knx/zennio-maxinbox-16-v3.png?raw=true) | zennio-maxinbox-16-v3.png |  |</t>
  </si>
  <si>
    <t>&lt;img src="devices/knx/zennio-maxinbox-16-v3.png" alt="zennio-maxinbox-16-v3.png"&gt;</t>
  </si>
  <si>
    <t>https://github.com/RASBR/assets-public/blob/main/devices/knx/zennio-maxinbox24.png?raw=true</t>
  </si>
  <si>
    <t>![img](https://github.com/RASBR/assets-public/blob/main/devices/knx/zennio-maxinbox24.png?raw=true =48x)</t>
  </si>
  <si>
    <t>[![img](https://github.com/RASBR/assets-public/blob/main/devices/knx/zennio-maxinbox24.png?raw=true =48x)](url)</t>
  </si>
  <si>
    <t>[![img](https://github.com/RASBR/assets-public/blob/main/devices/knx/zennio-maxinbox24.png?raw=true =48x)](https://github.com/RASBR/assets-public/blob/main/devices/knx/zennio-maxinbox24.png?raw=true)</t>
  </si>
  <si>
    <t>| [![img](https://github.com/RASBR/assets-public/blob/main/devices/knx/zennio-maxinbox24.png?raw=true =48x)](https://github.com/RASBR/assets-public/blob/main/devices/knx/zennio-maxinbox24.png?raw=true) | zennio-maxinbox24.png |  |</t>
  </si>
  <si>
    <t>&lt;img src="devices/knx/zennio-maxinbox24.png" alt="zennio-maxinbox24.png"&gt;</t>
  </si>
  <si>
    <t>https://github.com/RASBR/assets-public/blob/main/devices/knx/zennio-maxinbox8-v3.png?raw=true</t>
  </si>
  <si>
    <t>![img](https://github.com/RASBR/assets-public/blob/main/devices/knx/zennio-maxinbox8-v3.png?raw=true =48x)</t>
  </si>
  <si>
    <t>[![img](https://github.com/RASBR/assets-public/blob/main/devices/knx/zennio-maxinbox8-v3.png?raw=true =48x)](url)</t>
  </si>
  <si>
    <t>[![img](https://github.com/RASBR/assets-public/blob/main/devices/knx/zennio-maxinbox8-v3.png?raw=true =48x)](https://github.com/RASBR/assets-public/blob/main/devices/knx/zennio-maxinbox8-v3.png?raw=true)</t>
  </si>
  <si>
    <t>| [![img](https://github.com/RASBR/assets-public/blob/main/devices/knx/zennio-maxinbox8-v3.png?raw=true =48x)](https://github.com/RASBR/assets-public/blob/main/devices/knx/zennio-maxinbox8-v3.png?raw=true) | zennio-maxinbox8-v3.png |  |</t>
  </si>
  <si>
    <t>&lt;img src="devices/knx/zennio-maxinbox8-v3.png" alt="zennio-maxinbox8-v3.png"&gt;</t>
  </si>
  <si>
    <t>https://github.com/RASBR/assets-public/blob/main/devices/knx/zennio-railquad-8.png?raw=true</t>
  </si>
  <si>
    <t>![img](https://github.com/RASBR/assets-public/blob/main/devices/knx/zennio-railquad-8.png?raw=true =48x)</t>
  </si>
  <si>
    <t>[![img](https://github.com/RASBR/assets-public/blob/main/devices/knx/zennio-railquad-8.png?raw=true =48x)](url)</t>
  </si>
  <si>
    <t>[![img](https://github.com/RASBR/assets-public/blob/main/devices/knx/zennio-railquad-8.png?raw=true =48x)](https://github.com/RASBR/assets-public/blob/main/devices/knx/zennio-railquad-8.png?raw=true)</t>
  </si>
  <si>
    <t>| [![img](https://github.com/RASBR/assets-public/blob/main/devices/knx/zennio-railquad-8.png?raw=true =48x)](https://github.com/RASBR/assets-public/blob/main/devices/knx/zennio-railquad-8.png?raw=true) | zennio-railquad-8.png |  |</t>
  </si>
  <si>
    <t>&lt;img src="devices/knx/zennio-railquad-8.png" alt="zennio-railquad-8.png"&gt;</t>
  </si>
  <si>
    <t>https://github.com/RASBR/assets-public/blob/main/devices/knx/zennio-tmd-square-tmd-2.png?raw=true</t>
  </si>
  <si>
    <t>![img](https://github.com/RASBR/assets-public/blob/main/devices/knx/zennio-tmd-square-tmd-2.png?raw=true =48x)</t>
  </si>
  <si>
    <t>[![img](https://github.com/RASBR/assets-public/blob/main/devices/knx/zennio-tmd-square-tmd-2.png?raw=true =48x)](url)</t>
  </si>
  <si>
    <t>[![img](https://github.com/RASBR/assets-public/blob/main/devices/knx/zennio-tmd-square-tmd-2.png?raw=true =48x)](https://github.com/RASBR/assets-public/blob/main/devices/knx/zennio-tmd-square-tmd-2.png?raw=true)</t>
  </si>
  <si>
    <t>| [![img](https://github.com/RASBR/assets-public/blob/main/devices/knx/zennio-tmd-square-tmd-2.png?raw=true =48x)](https://github.com/RASBR/assets-public/blob/main/devices/knx/zennio-tmd-square-tmd-2.png?raw=true) | zennio-tmd-square-tmd-2.png |  |</t>
  </si>
  <si>
    <t>&lt;img src="devices/knx/zennio-tmd-square-tmd-2.png" alt="zennio-tmd-square-tmd-2.png"&gt;</t>
  </si>
  <si>
    <t>https://github.com/RASBR/assets-public/blob/main/devices/knx/zennio-tmd-square-tmd-4.png?raw=true</t>
  </si>
  <si>
    <t>![img](https://github.com/RASBR/assets-public/blob/main/devices/knx/zennio-tmd-square-tmd-4.png?raw=true =48x)</t>
  </si>
  <si>
    <t>[![img](https://github.com/RASBR/assets-public/blob/main/devices/knx/zennio-tmd-square-tmd-4.png?raw=true =48x)](url)</t>
  </si>
  <si>
    <t>[![img](https://github.com/RASBR/assets-public/blob/main/devices/knx/zennio-tmd-square-tmd-4.png?raw=true =48x)](https://github.com/RASBR/assets-public/blob/main/devices/knx/zennio-tmd-square-tmd-4.png?raw=true)</t>
  </si>
  <si>
    <t>| [![img](https://github.com/RASBR/assets-public/blob/main/devices/knx/zennio-tmd-square-tmd-4.png?raw=true =48x)](https://github.com/RASBR/assets-public/blob/main/devices/knx/zennio-tmd-square-tmd-4.png?raw=true) | zennio-tmd-square-tmd-4.png |  |</t>
  </si>
  <si>
    <t>&lt;img src="devices/knx/zennio-tmd-square-tmd-4.png" alt="zennio-tmd-square-tmd-4.png"&gt;</t>
  </si>
  <si>
    <t>https://github.com/RASBR/assets-public/blob/main/devices/knx/zennio-tmd-square-tmd-6.png?raw=true</t>
  </si>
  <si>
    <t>![img](https://github.com/RASBR/assets-public/blob/main/devices/knx/zennio-tmd-square-tmd-6.png?raw=true =48x)</t>
  </si>
  <si>
    <t>[![img](https://github.com/RASBR/assets-public/blob/main/devices/knx/zennio-tmd-square-tmd-6.png?raw=true =48x)](url)</t>
  </si>
  <si>
    <t>[![img](https://github.com/RASBR/assets-public/blob/main/devices/knx/zennio-tmd-square-tmd-6.png?raw=true =48x)](https://github.com/RASBR/assets-public/blob/main/devices/knx/zennio-tmd-square-tmd-6.png?raw=true)</t>
  </si>
  <si>
    <t>| [![img](https://github.com/RASBR/assets-public/blob/main/devices/knx/zennio-tmd-square-tmd-6.png?raw=true =48x)](https://github.com/RASBR/assets-public/blob/main/devices/knx/zennio-tmd-square-tmd-6.png?raw=true) | zennio-tmd-square-tmd-6.png |  |</t>
  </si>
  <si>
    <t>&lt;img src="devices/knx/zennio-tmd-square-tmd-6.png" alt="zennio-tmd-square-tmd-6.png"&gt;</t>
  </si>
  <si>
    <t>https://github.com/RASBR/assets-public/blob/main/devices/knx/zennio-tmd-square-tmd-display.png?raw=true</t>
  </si>
  <si>
    <t>![img](https://github.com/RASBR/assets-public/blob/main/devices/knx/zennio-tmd-square-tmd-display.png?raw=true =48x)</t>
  </si>
  <si>
    <t>[![img](https://github.com/RASBR/assets-public/blob/main/devices/knx/zennio-tmd-square-tmd-display.png?raw=true =48x)](url)</t>
  </si>
  <si>
    <t>[![img](https://github.com/RASBR/assets-public/blob/main/devices/knx/zennio-tmd-square-tmd-display.png?raw=true =48x)](https://github.com/RASBR/assets-public/blob/main/devices/knx/zennio-tmd-square-tmd-display.png?raw=true)</t>
  </si>
  <si>
    <t>| [![img](https://github.com/RASBR/assets-public/blob/main/devices/knx/zennio-tmd-square-tmd-display.png?raw=true =48x)](https://github.com/RASBR/assets-public/blob/main/devices/knx/zennio-tmd-square-tmd-display.png?raw=true) | zennio-tmd-square-tmd-display.png |  |</t>
  </si>
  <si>
    <t>&lt;img src="devices/knx/zennio-tmd-square-tmd-display.png" alt="zennio-tmd-square-tmd-display.png"&gt;</t>
  </si>
  <si>
    <t>https://github.com/RASBR/assets-public/blob/main/devices/knx/zennio-z35.png?raw=true</t>
  </si>
  <si>
    <t>![img](https://github.com/RASBR/assets-public/blob/main/devices/knx/zennio-z35.png?raw=true =48x)</t>
  </si>
  <si>
    <t>[![img](https://github.com/RASBR/assets-public/blob/main/devices/knx/zennio-z35.png?raw=true =48x)](url)</t>
  </si>
  <si>
    <t>[![img](https://github.com/RASBR/assets-public/blob/main/devices/knx/zennio-z35.png?raw=true =48x)](https://github.com/RASBR/assets-public/blob/main/devices/knx/zennio-z35.png?raw=true)</t>
  </si>
  <si>
    <t>| [![img](https://github.com/RASBR/assets-public/blob/main/devices/knx/zennio-z35.png?raw=true =48x)](https://github.com/RASBR/assets-public/blob/main/devices/knx/zennio-z35.png?raw=true) | zennio-z35.png |  |</t>
  </si>
  <si>
    <t>&lt;img src="devices/knx/zennio-z35.png" alt="zennio-z35.png"&gt;</t>
  </si>
  <si>
    <t>https://github.com/RASBR/assets-public/blob/main/devices/knx/zennio-z41-pro.png?raw=true</t>
  </si>
  <si>
    <t>![img](https://github.com/RASBR/assets-public/blob/main/devices/knx/zennio-z41-pro.png?raw=true =48x)</t>
  </si>
  <si>
    <t>[![img](https://github.com/RASBR/assets-public/blob/main/devices/knx/zennio-z41-pro.png?raw=true =48x)](url)</t>
  </si>
  <si>
    <t>[![img](https://github.com/RASBR/assets-public/blob/main/devices/knx/zennio-z41-pro.png?raw=true =48x)](https://github.com/RASBR/assets-public/blob/main/devices/knx/zennio-z41-pro.png?raw=true)</t>
  </si>
  <si>
    <t>| [![img](https://github.com/RASBR/assets-public/blob/main/devices/knx/zennio-z41-pro.png?raw=true =48x)](https://github.com/RASBR/assets-public/blob/main/devices/knx/zennio-z41-pro.png?raw=true) | zennio-z41-pro.png |  |</t>
  </si>
  <si>
    <t>&lt;img src="devices/knx/zennio-z41-pro.png" alt="zennio-z41-pro.png"&gt;</t>
  </si>
  <si>
    <t>https://github.com/RASBR/assets-public/blob/main/devices/knx/zennio-zps320hic230.png?raw=true</t>
  </si>
  <si>
    <t>![img](https://github.com/RASBR/assets-public/blob/main/devices/knx/zennio-zps320hic230.png?raw=true =48x)</t>
  </si>
  <si>
    <t>[![img](https://github.com/RASBR/assets-public/blob/main/devices/knx/zennio-zps320hic230.png?raw=true =48x)](url)</t>
  </si>
  <si>
    <t>[![img](https://github.com/RASBR/assets-public/blob/main/devices/knx/zennio-zps320hic230.png?raw=true =48x)](https://github.com/RASBR/assets-public/blob/main/devices/knx/zennio-zps320hic230.png?raw=true)</t>
  </si>
  <si>
    <t>| [![img](https://github.com/RASBR/assets-public/blob/main/devices/knx/zennio-zps320hic230.png?raw=true =48x)](https://github.com/RASBR/assets-public/blob/main/devices/knx/zennio-zps320hic230.png?raw=true) | zennio-zps320hic230.png |  |</t>
  </si>
  <si>
    <t>&lt;img src="devices/knx/zennio-zps320hic230.png" alt="zennio-zps320hic230.png"&gt;</t>
  </si>
  <si>
    <t>![img](https://github.com/RASBR/assets-public/blob/main/home-assistant/home-assistant-wordmark-color-on-light.png?raw=true =48x) ![img](https://github.com/RASBR/assets-public/blob/main/home-assistant/home-assistant-wordmark-monochrome-on-dark.png?raw=true =48x) ![img](https://github.com/RASBR/assets-public/blob/main/home-assistant/home-assistant-social-media-logo-round.png?raw=true =48x) ![img](https://github.com/RASBR/assets-public/blob/main/home-assistant/home-assistant-logomark-monochrome-on-light.png?raw=true =48x) ![img](https://github.com/RASBR/assets-public/blob/main/home-assistant/home-assistant-logomark-monochrome-on-dark.png?raw=true =48x) ![img](https://github.com/RASBR/assets-public/blob/main/home-assistant/home-assistant-wordmark-with-margins-monochrome-on-dark.png?raw=true =48x) ![img](https://github.com/RASBR/assets-public/blob/main/home-assistant/home-assistant-wordmark-vertical-monochrome-on-light.png?raw=true =48x) ![img](https://github.com/RASBR/assets-public/blob/main/home-assistant/home-assistant-wordmark-with-margins-color-on-dark.png?raw=true =48x) ![img](https://github.com/RASBR/assets-public/blob/main/home-assistant/home-assistant-wordmark-with-margins-color-on-light.png?raw=true =48x) ![img](https://github.com/RASBR/assets-public/blob/main/home-assistant/home-assistant-social-media-logo-square.png?raw=true =48x) ![img](https://github.com/RASBR/assets-public/blob/main/home-assistant/home-assistant-logomark-color-on-light.png?raw=true =48x) ![img](https://github.com/RASBR/assets-public/blob/main/home-assistant/home-assistant-wordmark-vertical-color-on-dark.png?raw=true =48x) ![img](https://github.com/RASBR/assets-public/blob/main/home-assistant/home-assistant-wordmark-monochrome-on-light.png?raw=true =48x) ![img](https://github.com/RASBR/assets-public/blob/main/home-assistant/home-assistant-wordmark-vertical-color-on-light.png?raw=true =48x) ![img](https://github.com/RASBR/assets-public/blob/main/home-assistant/home-assistant-wordmark-vertical-monochrome-on-dark.png?raw=true =48x) ![img](https://github.com/RASBR/assets-public/blob/main/home-assistant/home-assistant-wordmark-with-margins-monochrome-on-light.png?raw=true =48x) ![img](https://github.com/RASBR/assets-public/blob/main/home-assistant/home-assistant-wordmark-color-on-dark.png?raw=true =48x) ![img](https://github.com/RASBR/assets-public/blob/main/home-assistant/home-assistant-social-media-logo-dev.png?raw=true =48x) ![img](https://github.com/RASBR/assets-public/blob/main/home-assistant/home-assistant-logomark-with-margins-color-on-light.png?raw=true =48x) ![img](https://github.com/RASBR/assets-public/blob/main/home-assistant/home-assistant-logomark-with-margins-monochrome-on-dark.png?raw=true =48x) ![img](https://github.com/RASBR/assets-public/blob/main/home-assistant/home-assistant-logomark-with-margins-monochrome-on-light.png?raw=true =48x)</t>
  </si>
  <si>
    <t>[![img](https://github.com/RASBR/assets-public/blob/main/home-assistant/home-assistant-wordmark-color-on-light.png?raw=true =48x)](url) [![img](https://github.com/RASBR/assets-public/blob/main/home-assistant/home-assistant-wordmark-monochrome-on-dark.png?raw=true =48x)](url) [![img](https://github.com/RASBR/assets-public/blob/main/home-assistant/home-assistant-social-media-logo-round.png?raw=true =48x)](url) [![img](https://github.com/RASBR/assets-public/blob/main/home-assistant/home-assistant-logomark-monochrome-on-light.png?raw=true =48x)](url) [![img](https://github.com/RASBR/assets-public/blob/main/home-assistant/home-assistant-logomark-monochrome-on-dark.png?raw=true =48x)](url) [![img](https://github.com/RASBR/assets-public/blob/main/home-assistant/home-assistant-wordmark-with-margins-monochrome-on-dark.png?raw=true =48x)](url) [![img](https://github.com/RASBR/assets-public/blob/main/home-assistant/home-assistant-wordmark-vertical-monochrome-on-light.png?raw=true =48x)](url) [![img](https://github.com/RASBR/assets-public/blob/main/home-assistant/home-assistant-wordmark-with-margins-color-on-dark.png?raw=true =48x)](url) [![img](https://github.com/RASBR/assets-public/blob/main/home-assistant/home-assistant-wordmark-with-margins-color-on-light.png?raw=true =48x)](url) [![img](https://github.com/RASBR/assets-public/blob/main/home-assistant/home-assistant-social-media-logo-square.png?raw=true =48x)](url) [![img](https://github.com/RASBR/assets-public/blob/main/home-assistant/home-assistant-logomark-color-on-light.png?raw=true =48x)](url) [![img](https://github.com/RASBR/assets-public/blob/main/home-assistant/home-assistant-wordmark-vertical-color-on-dark.png?raw=true =48x)](url) [![img](https://github.com/RASBR/assets-public/blob/main/home-assistant/home-assistant-wordmark-monochrome-on-light.png?raw=true =48x)](url) [![img](https://github.com/RASBR/assets-public/blob/main/home-assistant/home-assistant-wordmark-vertical-color-on-light.png?raw=true =48x)](url) [![img](https://github.com/RASBR/assets-public/blob/main/home-assistant/home-assistant-wordmark-vertical-monochrome-on-dark.png?raw=true =48x)](url) [![img](https://github.com/RASBR/assets-public/blob/main/home-assistant/home-assistant-wordmark-with-margins-monochrome-on-light.png?raw=true =48x)](url) [![img](https://github.com/RASBR/assets-public/blob/main/home-assistant/home-assistant-wordmark-color-on-dark.png?raw=true =48x)](url) [![img](https://github.com/RASBR/assets-public/blob/main/home-assistant/home-assistant-social-media-logo-dev.png?raw=true =48x)](url) [![img](https://github.com/RASBR/assets-public/blob/main/home-assistant/home-assistant-logomark-with-margins-color-on-light.png?raw=true =48x)](url) [![img](https://github.com/RASBR/assets-public/blob/main/home-assistant/home-assistant-logomark-with-margins-monochrome-on-dark.png?raw=true =48x)](url) [![img](https://github.com/RASBR/assets-public/blob/main/home-assistant/home-assistant-logomark-with-margins-monochrome-on-light.png?raw=true =48x)](url)</t>
  </si>
  <si>
    <t>[![img](https://github.com/RASBR/assets-public/blob/main/home-assistant/home-assistant-wordmark-color-on-light.png?raw=true =48x)](https://github.com/RASBR/assets-public/blob/main/home-assistant/home-assistant-wordmark-color-on-light.png?raw=true) [![img](https://github.com/RASBR/assets-public/blob/main/home-assistant/home-assistant-wordmark-monochrome-on-dark.png?raw=true =48x)](https://github.com/RASBR/assets-public/blob/main/home-assistant/home-assistant-wordmark-monochrome-on-dark.png?raw=true) [![img](https://github.com/RASBR/assets-public/blob/main/home-assistant/home-assistant-social-media-logo-round.png?raw=true =48x)](https://github.com/RASBR/assets-public/blob/main/home-assistant/home-assistant-social-media-logo-round.png?raw=true) [![img](https://github.com/RASBR/assets-public/blob/main/home-assistant/home-assistant-logomark-monochrome-on-light.png?raw=true =48x)](https://github.com/RASBR/assets-public/blob/main/home-assistant/home-assistant-logomark-monochrome-on-light.png?raw=true) [![img](https://github.com/RASBR/assets-public/blob/main/home-assistant/home-assistant-logomark-monochrome-on-dark.png?raw=true =48x)](https://github.com/RASBR/assets-public/blob/main/home-assistant/home-assistant-logomark-monochrome-on-dark.png?raw=true) 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 [![img](https://github.com/RASBR/assets-public/blob/main/home-assistant/home-assistant-wordmark-vertical-monochrome-on-light.png?raw=true =48x)](https://github.com/RASBR/assets-public/blob/main/home-assistant/home-assistant-wordmark-vertical-monochrome-on-light.png?raw=true) [![img](https://github.com/RASBR/assets-public/blob/main/home-assistant/home-assistant-wordmark-with-margins-color-on-dark.png?raw=true =48x)](https://github.com/RASBR/assets-public/blob/main/home-assistant/home-assistant-wordmark-with-margins-color-on-dark.png?raw=true) [![img](https://github.com/RASBR/assets-public/blob/main/home-assistant/home-assistant-wordmark-with-margins-color-on-light.png?raw=true =48x)](https://github.com/RASBR/assets-public/blob/main/home-assistant/home-assistant-wordmark-with-margins-color-on-light.png?raw=true) [![img](https://github.com/RASBR/assets-public/blob/main/home-assistant/home-assistant-social-media-logo-square.png?raw=true =48x)](https://github.com/RASBR/assets-public/blob/main/home-assistant/home-assistant-social-media-logo-square.png?raw=true) [![img](https://github.com/RASBR/assets-public/blob/main/home-assistant/home-assistant-logomark-color-on-light.png?raw=true =48x)](https://github.com/RASBR/assets-public/blob/main/home-assistant/home-assistant-logomark-color-on-light.png?raw=true) [![img](https://github.com/RASBR/assets-public/blob/main/home-assistant/home-assistant-wordmark-vertical-color-on-dark.png?raw=true =48x)](https://github.com/RASBR/assets-public/blob/main/home-assistant/home-assistant-wordmark-vertical-color-on-dark.png?raw=true) [![img](https://github.com/RASBR/assets-public/blob/main/home-assistant/home-assistant-wordmark-monochrome-on-light.png?raw=true =48x)](https://github.com/RASBR/assets-public/blob/main/home-assistant/home-assistant-wordmark-monochrome-on-light.png?raw=true) [![img](https://github.com/RASBR/assets-public/blob/main/home-assistant/home-assistant-wordmark-vertical-color-on-light.png?raw=true =48x)](https://github.com/RASBR/assets-public/blob/main/home-assistant/home-assistant-wordmark-vertical-color-on-light.png?raw=true) [![img](https://github.com/RASBR/assets-public/blob/main/home-assistant/home-assistant-wordmark-vertical-monochrome-on-dark.png?raw=true =48x)](https://github.com/RASBR/assets-public/blob/main/home-assistant/home-assistant-wordmark-vertical-monochrome-on-dark.png?raw=true) 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 [![img](https://github.com/RASBR/assets-public/blob/main/home-assistant/home-assistant-wordmark-color-on-dark.png?raw=true =48x)](https://github.com/RASBR/assets-public/blob/main/home-assistant/home-assistant-wordmark-color-on-dark.png?raw=true) [![img](https://github.com/RASBR/assets-public/blob/main/home-assistant/home-assistant-social-media-logo-dev.png?raw=true =48x)](https://github.com/RASBR/assets-public/blob/main/home-assistant/home-assistant-social-media-logo-dev.png?raw=true) [![img](https://github.com/RASBR/assets-public/blob/main/home-assistant/home-assistant-logomark-with-margins-color-on-light.png?raw=true =48x)](https://github.com/RASBR/assets-public/blob/main/home-assistant/home-assistant-logomark-with-margins-color-on-light.png?raw=true) 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 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</t>
  </si>
  <si>
    <t>| Image | Name | Count |
|-------|------|-------|
| [![img](https://github.com/RASBR/assets-public/blob/main/home-assistant/home-assistant-wordmark-color-on-light.png?raw=true =48x)](https://github.com/RASBR/assets-public/blob/main/home-assistant/home-assistant-wordmark-color-on-light.png?raw=true) | home-assistant-wordmark-color-on-light.png | 0 |
| [![img](https://github.com/RASBR/assets-public/blob/main/home-assistant/home-assistant-wordmark-monochrome-on-dark.png?raw=true =48x)](https://github.com/RASBR/assets-public/blob/main/home-assistant/home-assistant-wordmark-monochrome-on-dark.png?raw=true) | home-assistant-wordmark-monochrome-on-dark.png | 0 |
| [![img](https://github.com/RASBR/assets-public/blob/main/home-assistant/home-assistant-social-media-logo-round.png?raw=true =48x)](https://github.com/RASBR/assets-public/blob/main/home-assistant/home-assistant-social-media-logo-round.png?raw=true) | home-assistant-social-media-logo-round.png | 1 |
| [![img](https://github.com/RASBR/assets-public/blob/main/home-assistant/home-assistant-logomark-monochrome-on-light.png?raw=true =48x)](https://github.com/RASBR/assets-public/blob/main/home-assistant/home-assistant-logomark-monochrome-on-light.png?raw=true) | home-assistant-logomark-monochrome-on-light.png | 0 |
| [![img](https://github.com/RASBR/assets-public/blob/main/home-assistant/home-assistant-logomark-monochrome-on-dark.png?raw=true =48x)](https://github.com/RASBR/assets-public/blob/main/home-assistant/home-assistant-logomark-monochrome-on-dark.png?raw=true) | home-assistant-logomark-monochrome-on-dark.png | 2 |
| 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 | home-assistant-wordmark-with-margins-monochrome-on-dark.png | 10 |
| [![img](https://github.com/RASBR/assets-public/blob/main/home-assistant/home-assistant-wordmark-vertical-monochrome-on-light.png?raw=true =48x)](https://github.com/RASBR/assets-public/blob/main/home-assistant/home-assistant-wordmark-vertical-monochrome-on-light.png?raw=true) | home-assistant-wordmark-vertical-monochrome-on-light.png | 4 |
| [![img](https://github.com/RASBR/assets-public/blob/main/home-assistant/home-assistant-wordmark-with-margins-color-on-dark.png?raw=true =48x)](https://github.com/RASBR/assets-public/blob/main/home-assistant/home-assistant-wordmark-with-margins-color-on-dark.png?raw=true) | home-assistant-wordmark-with-margins-color-on-dark.png | 8 |
| [![img](https://github.com/RASBR/assets-public/blob/main/home-assistant/home-assistant-wordmark-with-margins-color-on-light.png?raw=true =48x)](https://github.com/RASBR/assets-public/blob/main/home-assistant/home-assistant-wordmark-with-margins-color-on-light.png?raw=true) | home-assistant-wordmark-with-margins-color-on-light.png | 10 |
| [![img](https://github.com/RASBR/assets-public/blob/main/home-assistant/home-assistant-social-media-logo-square.png?raw=true =48x)](https://github.com/RASBR/assets-public/blob/main/home-assistant/home-assistant-social-media-logo-square.png?raw=true) | home-assistant-social-media-logo-square.png | 8 |
| [![img](https://github.com/RASBR/assets-public/blob/main/home-assistant/home-assistant-logomark-color-on-light.png?raw=true =48x)](https://github.com/RASBR/assets-public/blob/main/home-assistant/home-assistant-logomark-color-on-light.png?raw=true) | home-assistant-logomark-color-on-light.png | 0 |
| [![img](https://github.com/RASBR/assets-public/blob/main/home-assistant/home-assistant-wordmark-vertical-color-on-dark.png?raw=true =48x)](https://github.com/RASBR/assets-public/blob/main/home-assistant/home-assistant-wordmark-vertical-color-on-dark.png?raw=true) | home-assistant-wordmark-vertical-color-on-dark.png | 8 |
| [![img](https://github.com/RASBR/assets-public/blob/main/home-assistant/home-assistant-wordmark-monochrome-on-light.png?raw=true =48x)](https://github.com/RASBR/assets-public/blob/main/home-assistant/home-assistant-wordmark-monochrome-on-light.png?raw=true) | home-assistant-wordmark-monochrome-on-light.png | 8 |
| [![img](https://github.com/RASBR/assets-public/blob/main/home-assistant/home-assistant-wordmark-vertical-color-on-light.png?raw=true =48x)](https://github.com/RASBR/assets-public/blob/main/home-assistant/home-assistant-wordmark-vertical-color-on-light.png?raw=true) | home-assistant-wordmark-vertical-color-on-light.png | 4 |
| [![img](https://github.com/RASBR/assets-public/blob/main/home-assistant/home-assistant-wordmark-vertical-monochrome-on-dark.png?raw=true =48x)](https://github.com/RASBR/assets-public/blob/main/home-assistant/home-assistant-wordmark-vertical-monochrome-on-dark.png?raw=true) | home-assistant-wordmark-vertical-monochrome-on-dark.png | 1 |
| 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 | home-assistant-wordmark-with-margins-monochrome-on-light.png | 2 |
| [![img](https://github.com/RASBR/assets-public/blob/main/home-assistant/home-assistant-wordmark-color-on-dark.png?raw=true =48x)](https://github.com/RASBR/assets-public/blob/main/home-assistant/home-assistant-wordmark-color-on-dark.png?raw=true) | home-assistant-wordmark-color-on-dark.png | 4 |
| [![img](https://github.com/RASBR/assets-public/blob/main/home-assistant/home-assistant-social-media-logo-dev.png?raw=true =48x)](https://github.com/RASBR/assets-public/blob/main/home-assistant/home-assistant-social-media-logo-dev.png?raw=true) | home-assistant-social-media-logo-dev.png | 0 |
| [![img](https://github.com/RASBR/assets-public/blob/main/home-assistant/home-assistant-logomark-with-margins-color-on-light.png?raw=true =48x)](https://github.com/RASBR/assets-public/blob/main/home-assistant/home-assistant-logomark-with-margins-color-on-light.png?raw=true) | home-assistant-logomark-with-margins-color-on-light.png | 1 |
| 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 | home-assistant-logomark-with-margins-monochrome-on-dark.png | 1 |
| 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 | home-assistant-logomark-with-margins-monochrome-on-light.png | 1 |
{.dense}</t>
  </si>
  <si>
    <t>&lt;img src="home-assistant-wordmark-color-on-light.png" alt="home-assistant-wordmark-color-on-light.png" height="48"&gt; &lt;img src="home-assistant-wordmark-monochrome-on-dark.png" alt="home-assistant-wordmark-monochrome-on-dark.png" height="48"&gt; &lt;img src="home-assistant-social-media-logo-round.png" alt="home-assistant-social-media-logo-round.png" height="48"&gt; &lt;img src="home-assistant-logomark-monochrome-on-light.png" alt="home-assistant-logomark-monochrome-on-light.png" height="48"&gt; &lt;img src="home-assistant-logomark-monochrome-on-dark.png" alt="home-assistant-logomark-monochrome-on-dark.png" height="48"&gt; &lt;img src="home-assistant-wordmark-with-margins-monochrome-on-dark.png" alt="home-assistant-wordmark-with-margins-monochrome-on-dark.png" height="48"&gt; &lt;img src="home-assistant-wordmark-vertical-monochrome-on-light.png" alt="home-assistant-wordmark-vertical-monochrome-on-light.png" height="48"&gt; &lt;img src="home-assistant-wordmark-with-margins-color-on-dark.png" alt="home-assistant-wordmark-with-margins-color-on-dark.png" height="48"&gt; &lt;img src="home-assistant-wordmark-with-margins-color-on-light.png" alt="home-assistant-wordmark-with-margins-color-on-light.png" height="48"&gt; &lt;img src="home-assistant-social-media-logo-square.png" alt="home-assistant-social-media-logo-square.png" height="48"&gt; &lt;img src="home-assistant-logomark-color-on-light.png" alt="home-assistant-logomark-color-on-light.png" height="48"&gt; &lt;img src="home-assistant-wordmark-vertical-color-on-dark.png" alt="home-assistant-wordmark-vertical-color-on-dark.png" height="48"&gt; &lt;img src="home-assistant-wordmark-monochrome-on-light.png" alt="home-assistant-wordmark-monochrome-on-light.png" height="48"&gt; &lt;img src="home-assistant-wordmark-vertical-color-on-light.png" alt="home-assistant-wordmark-vertical-color-on-light.png" height="48"&gt; &lt;img src="home-assistant-wordmark-vertical-monochrome-on-dark.png" alt="home-assistant-wordmark-vertical-monochrome-on-dark.png" height="48"&gt; &lt;img src="home-assistant-wordmark-with-margins-monochrome-on-light.png" alt="home-assistant-wordmark-with-margins-monochrome-on-light.png" height="48"&gt; &lt;img src="home-assistant-wordmark-color-on-dark.png" alt="home-assistant-wordmark-color-on-dark.png" height="48"&gt; &lt;img src="home-assistant-social-media-logo-dev.png" alt="home-assistant-social-media-logo-dev.png" height="48"&gt; &lt;img src="home-assistant-logomark-with-margins-color-on-light.png" alt="home-assistant-logomark-with-margins-color-on-light.png" height="48"&gt; &lt;img src="home-assistant-logomark-with-margins-monochrome-on-dark.png" alt="home-assistant-logomark-with-margins-monochrome-on-dark.png" height="48"&gt; &lt;img src="home-assistant-logomark-with-margins-monochrome-on-light.png" alt="home-assistant-logomark-with-margins-monochrome-on-light.png" height="48"&gt;</t>
  </si>
  <si>
    <t>| [![img](https://github.com/RASBR/assets-public/blob/main/home-assistant/home-assistant-wordmark-color-on-light.png?raw=true =48x)](https://github.com/RASBR/assets-public/blob/main/home-assistant/home-assistant-wordmark-color-on-light.png?raw=true) | home-assistant-wordmark-color-on-light.png | 0 |</t>
  </si>
  <si>
    <t>| [![img](https://github.com/RASBR/assets-public/blob/main/home-assistant/home-assistant-wordmark-monochrome-on-dark.png?raw=true =48x)](https://github.com/RASBR/assets-public/blob/main/home-assistant/home-assistant-wordmark-monochrome-on-dark.png?raw=true) | home-assistant-wordmark-monochrome-on-dark.png | 0 |</t>
  </si>
  <si>
    <t>| [![img](https://github.com/RASBR/assets-public/blob/main/home-assistant/home-assistant-social-media-logo-round.png?raw=true =48x)](https://github.com/RASBR/assets-public/blob/main/home-assistant/home-assistant-social-media-logo-round.png?raw=true) | home-assistant-social-media-logo-round.png | 1 |</t>
  </si>
  <si>
    <t>| [![img](https://github.com/RASBR/assets-public/blob/main/home-assistant/home-assistant-logomark-monochrome-on-light.png?raw=true =48x)](https://github.com/RASBR/assets-public/blob/main/home-assistant/home-assistant-logomark-monochrome-on-light.png?raw=true) | home-assistant-logomark-monochrome-on-light.png | 0 |</t>
  </si>
  <si>
    <t>| [![img](https://github.com/RASBR/assets-public/blob/main/home-assistant/home-assistant-logomark-monochrome-on-dark.png?raw=true =48x)](https://github.com/RASBR/assets-public/blob/main/home-assistant/home-assistant-logomark-monochrome-on-dark.png?raw=true) | home-assistant-logomark-monochrome-on-dark.png | 2 |</t>
  </si>
  <si>
    <t>| [![img](https://github.com/RASBR/assets-public/blob/main/home-assistant/home-assistant-wordmark-vertical-monochrome-on-light.png?raw=true =48x)](https://github.com/RASBR/assets-public/blob/main/home-assistant/home-assistant-wordmark-vertical-monochrome-on-light.png?raw=true) | home-assistant-wordmark-vertical-monochrome-on-light.png | 4 |</t>
  </si>
  <si>
    <t>| [![img](https://github.com/RASBR/assets-public/blob/main/home-assistant/home-assistant-social-media-logo-square.png?raw=true =48x)](https://github.com/RASBR/assets-public/blob/main/home-assistant/home-assistant-social-media-logo-square.png?raw=true) | home-assistant-social-media-logo-square.png | 8 |</t>
  </si>
  <si>
    <t>| [![img](https://github.com/RASBR/assets-public/blob/main/home-assistant/home-assistant-wordmark-monochrome-on-light.png?raw=true =48x)](https://github.com/RASBR/assets-public/blob/main/home-assistant/home-assistant-wordmark-monochrome-on-light.png?raw=true) | home-assistant-wordmark-monochrome-on-light.png | 8 |</t>
  </si>
  <si>
    <t>| [![img](https://github.com/RASBR/assets-public/blob/main/home-assistant/home-assistant-wordmark-vertical-monochrome-on-dark.png?raw=true =48x)](https://github.com/RASBR/assets-public/blob/main/home-assistant/home-assistant-wordmark-vertical-monochrome-on-dark.png?raw=true) | home-assistant-wordmark-vertical-monochrome-on-dark.png | 1 |</t>
  </si>
  <si>
    <t>| [![img](https://github.com/RASBR/assets-public/blob/main/home-assistant/home-assistant-wordmark-color-on-dark.png?raw=true =48x)](https://github.com/RASBR/assets-public/blob/main/home-assistant/home-assistant-wordmark-color-on-dark.png?raw=true) | home-assistant-wordmark-color-on-dark.png | 4 |</t>
  </si>
  <si>
    <t>000_gozigh_mobile_app.png</t>
  </si>
  <si>
    <t>001_gozigh_mobile_app.png</t>
  </si>
  <si>
    <t>001_gozigh_mobile_app_01.png</t>
  </si>
  <si>
    <t>001_gozigh_mobile_app_01</t>
  </si>
  <si>
    <t>002_gozigh_mobile_app.png</t>
  </si>
  <si>
    <t>002_gozigh_mobile_app_01.png</t>
  </si>
  <si>
    <t>002_gozigh_mobile_app_01</t>
  </si>
  <si>
    <t>003_gozigh_mobile_app.png</t>
  </si>
  <si>
    <t>004_gozigh_mobile_app.png</t>
  </si>
  <si>
    <t>005_gozigh_mobile_app.png</t>
  </si>
  <si>
    <t>005_gozigh_mobile_app_01.png</t>
  </si>
  <si>
    <t>005_gozigh_mobile_app_01</t>
  </si>
  <si>
    <t>005_gozigh_mobile_app_02.png</t>
  </si>
  <si>
    <t>005_gozigh_mobile_app_02</t>
  </si>
  <si>
    <t>006_gozigh_mobile_app.png</t>
  </si>
  <si>
    <t>006_gozigh_mobile_app_01.png</t>
  </si>
  <si>
    <t>006_gozigh_mobile_app_01</t>
  </si>
  <si>
    <t>007_gozigh_mobile_app.png</t>
  </si>
  <si>
    <t>008_gozigh_mobile_app.png</t>
  </si>
  <si>
    <t>009_gozigh_mobile_app.png</t>
  </si>
  <si>
    <t>010_gozigh_mobile_app.png</t>
  </si>
  <si>
    <t>011_gozigh_mobile_app.png</t>
  </si>
  <si>
    <t>012_gozigh_mobile_app.png</t>
  </si>
  <si>
    <t>012_gozigh_mobile_app_01.png</t>
  </si>
  <si>
    <t>012_gozigh_mobile_app_01</t>
  </si>
  <si>
    <t>013_gozigh_mobile_app.png</t>
  </si>
  <si>
    <t>013_gozigh_mobile_app_01.png</t>
  </si>
  <si>
    <t>013_gozigh_mobile_app_01</t>
  </si>
  <si>
    <t>014_gozigh_mobile_app.png</t>
  </si>
  <si>
    <t>015_gozigh_mobile_app.png</t>
  </si>
  <si>
    <t>016_gozigh_mobile_app.png</t>
  </si>
  <si>
    <t>017_gozigh_mobile_app.png</t>
  </si>
  <si>
    <t>018_gozigh_mobile_app.png</t>
  </si>
  <si>
    <t>019_gozigh_mobile_app.png</t>
  </si>
  <si>
    <t>![img](https://github.com/RASBR/level_monitor/blob/main/mobile_screens/000_gozigh_mobile_app.png?raw=true =x128) ![img](https://github.com/RASBR/level_monitor/blob/main/mobile_screens/001_gozigh_mobile_app.png?raw=true =x128) ![img](https://github.com/RASBR/level_monitor/blob/main/mobile_screens/001_gozigh_mobile_app_01.png?raw=true =x128) ![img](https://github.com/RASBR/level_monitor/blob/main/mobile_screens/002_gozigh_mobile_app.png?raw=true =x128) ![img](https://github.com/RASBR/level_monitor/blob/main/mobile_screens/002_gozigh_mobile_app_01.png?raw=true =x128) ![img](https://github.com/RASBR/level_monitor/blob/main/mobile_screens/003_gozigh_mobile_app.png?raw=true =x128) ![img](https://github.com/RASBR/level_monitor/blob/main/mobile_screens/004_gozigh_mobile_app.png?raw=true =x128) ![img](https://github.com/RASBR/level_monitor/blob/main/mobile_screens/005_gozigh_mobile_app.png?raw=true =x128) ![img](https://github.com/RASBR/level_monitor/blob/main/mobile_screens/005_gozigh_mobile_app_01.png?raw=true =x128) ![img](https://github.com/RASBR/level_monitor/blob/main/mobile_screens/005_gozigh_mobile_app_02.png?raw=true =x128) ![img](https://github.com/RASBR/level_monitor/blob/main/mobile_screens/006_gozigh_mobile_app.png?raw=true =x128) ![img](https://github.com/RASBR/level_monitor/blob/main/mobile_screens/006_gozigh_mobile_app_01.png?raw=true =x128) ![img](https://github.com/RASBR/level_monitor/blob/main/mobile_screens/007_gozigh_mobile_app.png?raw=true =x128) ![img](https://github.com/RASBR/level_monitor/blob/main/mobile_screens/008_gozigh_mobile_app.png?raw=true =x128) ![img](https://github.com/RASBR/level_monitor/blob/main/mobile_screens/009_gozigh_mobile_app.png?raw=true =x128) ![img](https://github.com/RASBR/level_monitor/blob/main/mobile_screens/010_gozigh_mobile_app.png?raw=true =x128) ![img](https://github.com/RASBR/level_monitor/blob/main/mobile_screens/011_gozigh_mobile_app.png?raw=true =x128) ![img](https://github.com/RASBR/level_monitor/blob/main/mobile_screens/012_gozigh_mobile_app.png?raw=true =x128) ![img](https://github.com/RASBR/level_monitor/blob/main/mobile_screens/012_gozigh_mobile_app_01.png?raw=true =x128) ![img](https://github.com/RASBR/level_monitor/blob/main/mobile_screens/013_gozigh_mobile_app.png?raw=true =x128) ![img](https://github.com/RASBR/level_monitor/blob/main/mobile_screens/013_gozigh_mobile_app_01.png?raw=true =x128) ![img](https://github.com/RASBR/level_monitor/blob/main/mobile_screens/014_gozigh_mobile_app.png?raw=true =x128) ![img](https://github.com/RASBR/level_monitor/blob/main/mobile_screens/015_gozigh_mobile_app.png?raw=true =x128) ![img](https://github.com/RASBR/level_monitor/blob/main/mobile_screens/016_gozigh_mobile_app.png?raw=true =x128) ![img](https://github.com/RASBR/level_monitor/blob/main/mobile_screens/017_gozigh_mobile_app.png?raw=true =x128) ![img](https://github.com/RASBR/level_monitor/blob/main/mobile_screens/018_gozigh_mobile_app.png?raw=true =x128) ![img](https://github.com/RASBR/level_monitor/blob/main/mobile_screens/019_gozigh_mobile_app.png?raw=true =x128)</t>
  </si>
  <si>
    <t>[![img](https://github.com/RASBR/level_monitor/blob/main/mobile_screens/000_gozigh_mobile_app.png?raw=true =x128)](url) [![img](https://github.com/RASBR/level_monitor/blob/main/mobile_screens/001_gozigh_mobile_app.png?raw=true =x128)](url) [![img](https://github.com/RASBR/level_monitor/blob/main/mobile_screens/001_gozigh_mobile_app_01.png?raw=true =x128)](url) [![img](https://github.com/RASBR/level_monitor/blob/main/mobile_screens/002_gozigh_mobile_app.png?raw=true =x128)](url) [![img](https://github.com/RASBR/level_monitor/blob/main/mobile_screens/002_gozigh_mobile_app_01.png?raw=true =x128)](url) [![img](https://github.com/RASBR/level_monitor/blob/main/mobile_screens/003_gozigh_mobile_app.png?raw=true =x128)](url) [![img](https://github.com/RASBR/level_monitor/blob/main/mobile_screens/004_gozigh_mobile_app.png?raw=true =x128)](url) [![img](https://github.com/RASBR/level_monitor/blob/main/mobile_screens/005_gozigh_mobile_app.png?raw=true =x128)](url) [![img](https://github.com/RASBR/level_monitor/blob/main/mobile_screens/005_gozigh_mobile_app_01.png?raw=true =x128)](url) [![img](https://github.com/RASBR/level_monitor/blob/main/mobile_screens/005_gozigh_mobile_app_02.png?raw=true =x128)](url) [![img](https://github.com/RASBR/level_monitor/blob/main/mobile_screens/006_gozigh_mobile_app.png?raw=true =x128)](url) [![img](https://github.com/RASBR/level_monitor/blob/main/mobile_screens/006_gozigh_mobile_app_01.png?raw=true =x128)](url) [![img](https://github.com/RASBR/level_monitor/blob/main/mobile_screens/007_gozigh_mobile_app.png?raw=true =x128)](url) [![img](https://github.com/RASBR/level_monitor/blob/main/mobile_screens/008_gozigh_mobile_app.png?raw=true =x128)](url) [![img](https://github.com/RASBR/level_monitor/blob/main/mobile_screens/009_gozigh_mobile_app.png?raw=true =x128)](url) [![img](https://github.com/RASBR/level_monitor/blob/main/mobile_screens/010_gozigh_mobile_app.png?raw=true =x128)](url) [![img](https://github.com/RASBR/level_monitor/blob/main/mobile_screens/011_gozigh_mobile_app.png?raw=true =x128)](url) [![img](https://github.com/RASBR/level_monitor/blob/main/mobile_screens/012_gozigh_mobile_app.png?raw=true =x128)](url) [![img](https://github.com/RASBR/level_monitor/blob/main/mobile_screens/012_gozigh_mobile_app_01.png?raw=true =x128)](url) [![img](https://github.com/RASBR/level_monitor/blob/main/mobile_screens/013_gozigh_mobile_app.png?raw=true =x128)](url) [![img](https://github.com/RASBR/level_monitor/blob/main/mobile_screens/013_gozigh_mobile_app_01.png?raw=true =x128)](url) [![img](https://github.com/RASBR/level_monitor/blob/main/mobile_screens/014_gozigh_mobile_app.png?raw=true =x128)](url) [![img](https://github.com/RASBR/level_monitor/blob/main/mobile_screens/015_gozigh_mobile_app.png?raw=true =x128)](url) [![img](https://github.com/RASBR/level_monitor/blob/main/mobile_screens/016_gozigh_mobile_app.png?raw=true =x128)](url) [![img](https://github.com/RASBR/level_monitor/blob/main/mobile_screens/017_gozigh_mobile_app.png?raw=true =x128)](url) [![img](https://github.com/RASBR/level_monitor/blob/main/mobile_screens/018_gozigh_mobile_app.png?raw=true =x128)](url) [![img](https://github.com/RASBR/level_monitor/blob/main/mobile_screens/019_gozigh_mobile_app.png?raw=true =x128)](url)</t>
  </si>
  <si>
    <t>[![img](https://github.com/RASBR/level_monitor/blob/main/mobile_screens/000_gozigh_mobile_app.png?raw=true =x128)](https://github.com/RASBR/level_monitor/blob/main/mobile_screens/000_gozigh_mobile_app.png?raw=true) [![img](https://github.com/RASBR/level_monitor/blob/main/mobile_screens/001_gozigh_mobile_app.png?raw=true =x128)](https://github.com/RASBR/level_monitor/blob/main/mobile_screens/001_gozigh_mobile_app.png?raw=true) [![img](https://github.com/RASBR/level_monitor/blob/main/mobile_screens/001_gozigh_mobile_app_01.png?raw=true =x128)](https://github.com/RASBR/level_monitor/blob/main/mobile_screens/001_gozigh_mobile_app_01.png?raw=true) [![img](https://github.com/RASBR/level_monitor/blob/main/mobile_screens/002_gozigh_mobile_app.png?raw=true =x128)](https://github.com/RASBR/level_monitor/blob/main/mobile_screens/002_gozigh_mobile_app.png?raw=true) [![img](https://github.com/RASBR/level_monitor/blob/main/mobile_screens/002_gozigh_mobile_app_01.png?raw=true =x128)](https://github.com/RASBR/level_monitor/blob/main/mobile_screens/002_gozigh_mobile_app_01.png?raw=true) [![img](https://github.com/RASBR/level_monitor/blob/main/mobile_screens/003_gozigh_mobile_app.png?raw=true =x128)](https://github.com/RASBR/level_monitor/blob/main/mobile_screens/003_gozigh_mobile_app.png?raw=true) [![img](https://github.com/RASBR/level_monitor/blob/main/mobile_screens/004_gozigh_mobile_app.png?raw=true =x128)](https://github.com/RASBR/level_monitor/blob/main/mobile_screens/004_gozigh_mobile_app.png?raw=true) [![img](https://github.com/RASBR/level_monitor/blob/main/mobile_screens/005_gozigh_mobile_app.png?raw=true =x128)](https://github.com/RASBR/level_monitor/blob/main/mobile_screens/005_gozigh_mobile_app.png?raw=true) [![img](https://github.com/RASBR/level_monitor/blob/main/mobile_screens/005_gozigh_mobile_app_01.png?raw=true =x128)](https://github.com/RASBR/level_monitor/blob/main/mobile_screens/005_gozigh_mobile_app_01.png?raw=true) [![img](https://github.com/RASBR/level_monitor/blob/main/mobile_screens/005_gozigh_mobile_app_02.png?raw=true =x128)](https://github.com/RASBR/level_monitor/blob/main/mobile_screens/005_gozigh_mobile_app_02.png?raw=true) [![img](https://github.com/RASBR/level_monitor/blob/main/mobile_screens/006_gozigh_mobile_app.png?raw=true =x128)](https://github.com/RASBR/level_monitor/blob/main/mobile_screens/006_gozigh_mobile_app.png?raw=true) [![img](https://github.com/RASBR/level_monitor/blob/main/mobile_screens/006_gozigh_mobile_app_01.png?raw=true =x128)](https://github.com/RASBR/level_monitor/blob/main/mobile_screens/006_gozigh_mobile_app_01.png?raw=true) [![img](https://github.com/RASBR/level_monitor/blob/main/mobile_screens/007_gozigh_mobile_app.png?raw=true =x128)](https://github.com/RASBR/level_monitor/blob/main/mobile_screens/007_gozigh_mobile_app.png?raw=true) [![img](https://github.com/RASBR/level_monitor/blob/main/mobile_screens/008_gozigh_mobile_app.png?raw=true =x128)](https://github.com/RASBR/level_monitor/blob/main/mobile_screens/008_gozigh_mobile_app.png?raw=true) [![img](https://github.com/RASBR/level_monitor/blob/main/mobile_screens/009_gozigh_mobile_app.png?raw=true =x128)](https://github.com/RASBR/level_monitor/blob/main/mobile_screens/009_gozigh_mobile_app.png?raw=true) [![img](https://github.com/RASBR/level_monitor/blob/main/mobile_screens/010_gozigh_mobile_app.png?raw=true =x128)](https://github.com/RASBR/level_monitor/blob/main/mobile_screens/010_gozigh_mobile_app.png?raw=true) [![img](https://github.com/RASBR/level_monitor/blob/main/mobile_screens/011_gozigh_mobile_app.png?raw=true =x128)](https://github.com/RASBR/level_monitor/blob/main/mobile_screens/011_gozigh_mobile_app.png?raw=true) [![img](https://github.com/RASBR/level_monitor/blob/main/mobile_screens/012_gozigh_mobile_app.png?raw=true =x128)](https://github.com/RASBR/level_monitor/blob/main/mobile_screens/012_gozigh_mobile_app.png?raw=true) [![img](https://github.com/RASBR/level_monitor/blob/main/mobile_screens/012_gozigh_mobile_app_01.png?raw=true =x128)](https://github.com/RASBR/level_monitor/blob/main/mobile_screens/012_gozigh_mobile_app_01.png?raw=true) [![img](https://github.com/RASBR/level_monitor/blob/main/mobile_screens/013_gozigh_mobile_app.png?raw=true =x128)](https://github.com/RASBR/level_monitor/blob/main/mobile_screens/013_gozigh_mobile_app.png?raw=true) [![img](https://github.com/RASBR/level_monitor/blob/main/mobile_screens/013_gozigh_mobile_app_01.png?raw=true =x128)](https://github.com/RASBR/level_monitor/blob/main/mobile_screens/013_gozigh_mobile_app_01.png?raw=true) [![img](https://github.com/RASBR/level_monitor/blob/main/mobile_screens/014_gozigh_mobile_app.png?raw=true =x128)](https://github.com/RASBR/level_monitor/blob/main/mobile_screens/014_gozigh_mobile_app.png?raw=true) [![img](https://github.com/RASBR/level_monitor/blob/main/mobile_screens/015_gozigh_mobile_app.png?raw=true =x128)](https://github.com/RASBR/level_monitor/blob/main/mobile_screens/015_gozigh_mobile_app.png?raw=true) [![img](https://github.com/RASBR/level_monitor/blob/main/mobile_screens/016_gozigh_mobile_app.png?raw=true =x128)](https://github.com/RASBR/level_monitor/blob/main/mobile_screens/016_gozigh_mobile_app.png?raw=true) [![img](https://github.com/RASBR/level_monitor/blob/main/mobile_screens/017_gozigh_mobile_app.png?raw=true =x128)](https://github.com/RASBR/level_monitor/blob/main/mobile_screens/017_gozigh_mobile_app.png?raw=true) [![img](https://github.com/RASBR/level_monitor/blob/main/mobile_screens/018_gozigh_mobile_app.png?raw=true =x128)](https://github.com/RASBR/level_monitor/blob/main/mobile_screens/018_gozigh_mobile_app.png?raw=true) [![img](https://github.com/RASBR/level_monitor/blob/main/mobile_screens/019_gozigh_mobile_app.png?raw=true =x128)](https://github.com/RASBR/level_monitor/blob/main/mobile_screens/019_gozigh_mobile_app.png?raw=true)</t>
  </si>
  <si>
    <t>&lt;img src="mobile_screens/000_gozigh_mobile_app.png" alt="000_gozigh_mobile_app.png"&gt; &lt;img src="mobile_screens/001_gozigh_mobile_app.png" alt="001_gozigh_mobile_app.png"&gt; &lt;img src="mobile_screens/001_gozigh_mobile_app_01.png" alt="001_gozigh_mobile_app_01.png"&gt; &lt;img src="mobile_screens/002_gozigh_mobile_app.png" alt="002_gozigh_mobile_app.png"&gt; &lt;img src="mobile_screens/002_gozigh_mobile_app_01.png" alt="002_gozigh_mobile_app_01.png"&gt; &lt;img src="mobile_screens/003_gozigh_mobile_app.png" alt="003_gozigh_mobile_app.png"&gt; &lt;img src="mobile_screens/004_gozigh_mobile_app.png" alt="004_gozigh_mobile_app.png"&gt; &lt;img src="mobile_screens/005_gozigh_mobile_app.png" alt="005_gozigh_mobile_app.png"&gt; &lt;img src="mobile_screens/005_gozigh_mobile_app_01.png" alt="005_gozigh_mobile_app_01.png"&gt; &lt;img src="mobile_screens/005_gozigh_mobile_app_02.png" alt="005_gozigh_mobile_app_02.png"&gt; &lt;img src="mobile_screens/006_gozigh_mobile_app.png" alt="006_gozigh_mobile_app.png"&gt; &lt;img src="mobile_screens/006_gozigh_mobile_app_01.png" alt="006_gozigh_mobile_app_01.png"&gt; &lt;img src="mobile_screens/007_gozigh_mobile_app.png" alt="007_gozigh_mobile_app.png"&gt; &lt;img src="mobile_screens/008_gozigh_mobile_app.png" alt="008_gozigh_mobile_app.png"&gt; &lt;img src="mobile_screens/009_gozigh_mobile_app.png" alt="009_gozigh_mobile_app.png"&gt; &lt;img src="mobile_screens/010_gozigh_mobile_app.png" alt="010_gozigh_mobile_app.png"&gt; &lt;img src="mobile_screens/011_gozigh_mobile_app.png" alt="011_gozigh_mobile_app.png"&gt; &lt;img src="mobile_screens/012_gozigh_mobile_app.png" alt="012_gozigh_mobile_app.png"&gt; &lt;img src="mobile_screens/012_gozigh_mobile_app_01.png" alt="012_gozigh_mobile_app_01.png"&gt; &lt;img src="mobile_screens/013_gozigh_mobile_app.png" alt="013_gozigh_mobile_app.png"&gt; &lt;img src="mobile_screens/013_gozigh_mobile_app_01.png" alt="013_gozigh_mobile_app_01.png"&gt; &lt;img src="mobile_screens/014_gozigh_mobile_app.png" alt="014_gozigh_mobile_app.png"&gt; &lt;img src="mobile_screens/015_gozigh_mobile_app.png" alt="015_gozigh_mobile_app.png"&gt; &lt;img src="mobile_screens/016_gozigh_mobile_app.png" alt="016_gozigh_mobile_app.png"&gt; &lt;img src="mobile_screens/017_gozigh_mobile_app.png" alt="017_gozigh_mobile_app.png"&gt; &lt;img src="mobile_screens/018_gozigh_mobile_app.png" alt="018_gozigh_mobile_app.png"&gt; &lt;img src="mobile_screens/019_gozigh_mobile_app.png" alt="019_gozigh_mobile_app.png"&gt;</t>
  </si>
  <si>
    <t>| Image | Name | Count |
|-------|------|-------|
| [![img](https://github.com/RASBR/level_monitor/blob/main/mobile_screens/000_gozigh_mobile_app.png?raw=true =x128)](https://github.com/RASBR/level_monitor/blob/main/mobile_screens/000_gozigh_mobile_app.png?raw=true) | 000_gozigh_mobile_app.png |  |
| [![img](https://github.com/RASBR/level_monitor/blob/main/mobile_screens/001_gozigh_mobile_app.png?raw=true =x128)](https://github.com/RASBR/level_monitor/blob/main/mobile_screens/001_gozigh_mobile_app.png?raw=true) | 001_gozigh_mobile_app.png |  |
| [![img](https://github.com/RASBR/level_monitor/blob/main/mobile_screens/001_gozigh_mobile_app_01.png?raw=true =x128)](https://github.com/RASBR/level_monitor/blob/main/mobile_screens/001_gozigh_mobile_app_01.png?raw=true) | 001_gozigh_mobile_app_01.png |  |
| [![img](https://github.com/RASBR/level_monitor/blob/main/mobile_screens/002_gozigh_mobile_app.png?raw=true =x128)](https://github.com/RASBR/level_monitor/blob/main/mobile_screens/002_gozigh_mobile_app.png?raw=true) | 002_gozigh_mobile_app.png |  |
| [![img](https://github.com/RASBR/level_monitor/blob/main/mobile_screens/002_gozigh_mobile_app_01.png?raw=true =x128)](https://github.com/RASBR/level_monitor/blob/main/mobile_screens/002_gozigh_mobile_app_01.png?raw=true) | 002_gozigh_mobile_app_01.png |  |
| [![img](https://github.com/RASBR/level_monitor/blob/main/mobile_screens/003_gozigh_mobile_app.png?raw=true =x128)](https://github.com/RASBR/level_monitor/blob/main/mobile_screens/003_gozigh_mobile_app.png?raw=true) | 003_gozigh_mobile_app.png |  |
| [![img](https://github.com/RASBR/level_monitor/blob/main/mobile_screens/004_gozigh_mobile_app.png?raw=true =x128)](https://github.com/RASBR/level_monitor/blob/main/mobile_screens/004_gozigh_mobile_app.png?raw=true) | 004_gozigh_mobile_app.png |  |
| [![img](https://github.com/RASBR/level_monitor/blob/main/mobile_screens/005_gozigh_mobile_app.png?raw=true =x128)](https://github.com/RASBR/level_monitor/blob/main/mobile_screens/005_gozigh_mobile_app.png?raw=true) | 005_gozigh_mobile_app.png |  |
| [![img](https://github.com/RASBR/level_monitor/blob/main/mobile_screens/005_gozigh_mobile_app_01.png?raw=true =x128)](https://github.com/RASBR/level_monitor/blob/main/mobile_screens/005_gozigh_mobile_app_01.png?raw=true) | 005_gozigh_mobile_app_01.png |  |
| [![img](https://github.com/RASBR/level_monitor/blob/main/mobile_screens/005_gozigh_mobile_app_02.png?raw=true =x128)](https://github.com/RASBR/level_monitor/blob/main/mobile_screens/005_gozigh_mobile_app_02.png?raw=true) | 005_gozigh_mobile_app_02.png |  |
| [![img](https://github.com/RASBR/level_monitor/blob/main/mobile_screens/006_gozigh_mobile_app.png?raw=true =x128)](https://github.com/RASBR/level_monitor/blob/main/mobile_screens/006_gozigh_mobile_app.png?raw=true) | 006_gozigh_mobile_app.png |  |
| [![img](https://github.com/RASBR/level_monitor/blob/main/mobile_screens/006_gozigh_mobile_app_01.png?raw=true =x128)](https://github.com/RASBR/level_monitor/blob/main/mobile_screens/006_gozigh_mobile_app_01.png?raw=true) | 006_gozigh_mobile_app_01.png |  |
| [![img](https://github.com/RASBR/level_monitor/blob/main/mobile_screens/007_gozigh_mobile_app.png?raw=true =x128)](https://github.com/RASBR/level_monitor/blob/main/mobile_screens/007_gozigh_mobile_app.png?raw=true) | 007_gozigh_mobile_app.png |  |
| [![img](https://github.com/RASBR/level_monitor/blob/main/mobile_screens/008_gozigh_mobile_app.png?raw=true =x128)](https://github.com/RASBR/level_monitor/blob/main/mobile_screens/008_gozigh_mobile_app.png?raw=true) | 008_gozigh_mobile_app.png |  |
| [![img](https://github.com/RASBR/level_monitor/blob/main/mobile_screens/009_gozigh_mobile_app.png?raw=true =x128)](https://github.com/RASBR/level_monitor/blob/main/mobile_screens/009_gozigh_mobile_app.png?raw=true) | 009_gozigh_mobile_app.png |  |
| [![img](https://github.com/RASBR/level_monitor/blob/main/mobile_screens/010_gozigh_mobile_app.png?raw=true =x128)](https://github.com/RASBR/level_monitor/blob/main/mobile_screens/010_gozigh_mobile_app.png?raw=true) | 010_gozigh_mobile_app.png |  |
| [![img](https://github.com/RASBR/level_monitor/blob/main/mobile_screens/011_gozigh_mobile_app.png?raw=true =x128)](https://github.com/RASBR/level_monitor/blob/main/mobile_screens/011_gozigh_mobile_app.png?raw=true) | 011_gozigh_mobile_app.png |  |
| [![img](https://github.com/RASBR/level_monitor/blob/main/mobile_screens/012_gozigh_mobile_app.png?raw=true =x128)](https://github.com/RASBR/level_monitor/blob/main/mobile_screens/012_gozigh_mobile_app.png?raw=true) | 012_gozigh_mobile_app.png |  |
| [![img](https://github.com/RASBR/level_monitor/blob/main/mobile_screens/012_gozigh_mobile_app_01.png?raw=true =x128)](https://github.com/RASBR/level_monitor/blob/main/mobile_screens/012_gozigh_mobile_app_01.png?raw=true) | 012_gozigh_mobile_app_01.png |  |
| [![img](https://github.com/RASBR/level_monitor/blob/main/mobile_screens/013_gozigh_mobile_app.png?raw=true =x128)](https://github.com/RASBR/level_monitor/blob/main/mobile_screens/013_gozigh_mobile_app.png?raw=true) | 013_gozigh_mobile_app.png |  |
| [![img](https://github.com/RASBR/level_monitor/blob/main/mobile_screens/013_gozigh_mobile_app_01.png?raw=true =x128)](https://github.com/RASBR/level_monitor/blob/main/mobile_screens/013_gozigh_mobile_app_01.png?raw=true) | 013_gozigh_mobile_app_01.png |  |
| [![img](https://github.com/RASBR/level_monitor/blob/main/mobile_screens/014_gozigh_mobile_app.png?raw=true =x128)](https://github.com/RASBR/level_monitor/blob/main/mobile_screens/014_gozigh_mobile_app.png?raw=true) | 014_gozigh_mobile_app.png |  |
| [![img](https://github.com/RASBR/level_monitor/blob/main/mobile_screens/015_gozigh_mobile_app.png?raw=true =x128)](https://github.com/RASBR/level_monitor/blob/main/mobile_screens/015_gozigh_mobile_app.png?raw=true) | 015_gozigh_mobile_app.png |  |
| [![img](https://github.com/RASBR/level_monitor/blob/main/mobile_screens/016_gozigh_mobile_app.png?raw=true =x128)](https://github.com/RASBR/level_monitor/blob/main/mobile_screens/016_gozigh_mobile_app.png?raw=true) | 016_gozigh_mobile_app.png |  |
| [![img](https://github.com/RASBR/level_monitor/blob/main/mobile_screens/017_gozigh_mobile_app.png?raw=true =x128)](https://github.com/RASBR/level_monitor/blob/main/mobile_screens/017_gozigh_mobile_app.png?raw=true) | 017_gozigh_mobile_app.png |  |
| [![img](https://github.com/RASBR/level_monitor/blob/main/mobile_screens/018_gozigh_mobile_app.png?raw=true =x128)](https://github.com/RASBR/level_monitor/blob/main/mobile_screens/018_gozigh_mobile_app.png?raw=true) | 018_gozigh_mobile_app.png |  |
| [![img](https://github.com/RASBR/level_monitor/blob/main/mobile_screens/019_gozigh_mobile_app.png?raw=true =x128)](https://github.com/RASBR/level_monitor/blob/main/mobile_screens/019_gozigh_mobile_app.png?raw=true) | 019_gozigh_mobile_app.png |  |
{.dense}</t>
  </si>
  <si>
    <t>https://github.com/RASBR/level_monitor/blob/main/mobile_screens/000_gozigh_mobile_app.png?raw=true</t>
  </si>
  <si>
    <t>![img](https://github.com/RASBR/level_monitor/blob/main/mobile_screens/000_gozigh_mobile_app.png?raw=true =x128)</t>
  </si>
  <si>
    <t>[![img](https://github.com/RASBR/level_monitor/blob/main/mobile_screens/000_gozigh_mobile_app.png?raw=true =x128)](url)</t>
  </si>
  <si>
    <t>[![img](https://github.com/RASBR/level_monitor/blob/main/mobile_screens/000_gozigh_mobile_app.png?raw=true =x128)](https://github.com/RASBR/level_monitor/blob/main/mobile_screens/000_gozigh_mobile_app.png?raw=true)</t>
  </si>
  <si>
    <t>| [![img](https://github.com/RASBR/level_monitor/blob/main/mobile_screens/000_gozigh_mobile_app.png?raw=true =x128)](https://github.com/RASBR/level_monitor/blob/main/mobile_screens/000_gozigh_mobile_app.png?raw=true) | 000_gozigh_mobile_app.png |  |</t>
  </si>
  <si>
    <t>&lt;img src="mobile_screens/000_gozigh_mobile_app.png" alt="000_gozigh_mobile_app.png"&gt;</t>
  </si>
  <si>
    <t>https://github.com/RASBR/level_monitor/blob/main/mobile_screens/001_gozigh_mobile_app.png?raw=true</t>
  </si>
  <si>
    <t>![img](https://github.com/RASBR/level_monitor/blob/main/mobile_screens/001_gozigh_mobile_app.png?raw=true =x128)</t>
  </si>
  <si>
    <t>[![img](https://github.com/RASBR/level_monitor/blob/main/mobile_screens/001_gozigh_mobile_app.png?raw=true =x128)](url)</t>
  </si>
  <si>
    <t>[![img](https://github.com/RASBR/level_monitor/blob/main/mobile_screens/001_gozigh_mobile_app.png?raw=true =x128)](https://github.com/RASBR/level_monitor/blob/main/mobile_screens/001_gozigh_mobile_app.png?raw=true)</t>
  </si>
  <si>
    <t>| [![img](https://github.com/RASBR/level_monitor/blob/main/mobile_screens/001_gozigh_mobile_app.png?raw=true =x128)](https://github.com/RASBR/level_monitor/blob/main/mobile_screens/001_gozigh_mobile_app.png?raw=true) | 001_gozigh_mobile_app.png |  |</t>
  </si>
  <si>
    <t>&lt;img src="mobile_screens/001_gozigh_mobile_app.png" alt="001_gozigh_mobile_app.png"&gt;</t>
  </si>
  <si>
    <t>https://github.com/RASBR/level_monitor/blob/main/mobile_screens/001_gozigh_mobile_app_01.png?raw=true</t>
  </si>
  <si>
    <t>![img](https://github.com/RASBR/level_monitor/blob/main/mobile_screens/001_gozigh_mobile_app_01.png?raw=true =x128)</t>
  </si>
  <si>
    <t>[![img](https://github.com/RASBR/level_monitor/blob/main/mobile_screens/001_gozigh_mobile_app_01.png?raw=true =x128)](url)</t>
  </si>
  <si>
    <t>[![img](https://github.com/RASBR/level_monitor/blob/main/mobile_screens/001_gozigh_mobile_app_01.png?raw=true =x128)](https://github.com/RASBR/level_monitor/blob/main/mobile_screens/001_gozigh_mobile_app_01.png?raw=true)</t>
  </si>
  <si>
    <t>| [![img](https://github.com/RASBR/level_monitor/blob/main/mobile_screens/001_gozigh_mobile_app_01.png?raw=true =x128)](https://github.com/RASBR/level_monitor/blob/main/mobile_screens/001_gozigh_mobile_app_01.png?raw=true) | 001_gozigh_mobile_app_01.png |  |</t>
  </si>
  <si>
    <t>&lt;img src="mobile_screens/001_gozigh_mobile_app_01.png" alt="001_gozigh_mobile_app_01.png"&gt;</t>
  </si>
  <si>
    <t>https://github.com/RASBR/level_monitor/blob/main/mobile_screens/002_gozigh_mobile_app.png?raw=true</t>
  </si>
  <si>
    <t>![img](https://github.com/RASBR/level_monitor/blob/main/mobile_screens/002_gozigh_mobile_app.png?raw=true =x128)</t>
  </si>
  <si>
    <t>[![img](https://github.com/RASBR/level_monitor/blob/main/mobile_screens/002_gozigh_mobile_app.png?raw=true =x128)](url)</t>
  </si>
  <si>
    <t>[![img](https://github.com/RASBR/level_monitor/blob/main/mobile_screens/002_gozigh_mobile_app.png?raw=true =x128)](https://github.com/RASBR/level_monitor/blob/main/mobile_screens/002_gozigh_mobile_app.png?raw=true)</t>
  </si>
  <si>
    <t>| [![img](https://github.com/RASBR/level_monitor/blob/main/mobile_screens/002_gozigh_mobile_app.png?raw=true =x128)](https://github.com/RASBR/level_monitor/blob/main/mobile_screens/002_gozigh_mobile_app.png?raw=true) | 002_gozigh_mobile_app.png |  |</t>
  </si>
  <si>
    <t>&lt;img src="mobile_screens/002_gozigh_mobile_app.png" alt="002_gozigh_mobile_app.png"&gt;</t>
  </si>
  <si>
    <t>https://github.com/RASBR/level_monitor/blob/main/mobile_screens/002_gozigh_mobile_app_01.png?raw=true</t>
  </si>
  <si>
    <t>![img](https://github.com/RASBR/level_monitor/blob/main/mobile_screens/002_gozigh_mobile_app_01.png?raw=true =x128)</t>
  </si>
  <si>
    <t>[![img](https://github.com/RASBR/level_monitor/blob/main/mobile_screens/002_gozigh_mobile_app_01.png?raw=true =x128)](url)</t>
  </si>
  <si>
    <t>[![img](https://github.com/RASBR/level_monitor/blob/main/mobile_screens/002_gozigh_mobile_app_01.png?raw=true =x128)](https://github.com/RASBR/level_monitor/blob/main/mobile_screens/002_gozigh_mobile_app_01.png?raw=true)</t>
  </si>
  <si>
    <t>| [![img](https://github.com/RASBR/level_monitor/blob/main/mobile_screens/002_gozigh_mobile_app_01.png?raw=true =x128)](https://github.com/RASBR/level_monitor/blob/main/mobile_screens/002_gozigh_mobile_app_01.png?raw=true) | 002_gozigh_mobile_app_01.png |  |</t>
  </si>
  <si>
    <t>&lt;img src="mobile_screens/002_gozigh_mobile_app_01.png" alt="002_gozigh_mobile_app_01.png"&gt;</t>
  </si>
  <si>
    <t>https://github.com/RASBR/level_monitor/blob/main/mobile_screens/003_gozigh_mobile_app.png?raw=true</t>
  </si>
  <si>
    <t>![img](https://github.com/RASBR/level_monitor/blob/main/mobile_screens/003_gozigh_mobile_app.png?raw=true =x128)</t>
  </si>
  <si>
    <t>[![img](https://github.com/RASBR/level_monitor/blob/main/mobile_screens/003_gozigh_mobile_app.png?raw=true =x128)](url)</t>
  </si>
  <si>
    <t>[![img](https://github.com/RASBR/level_monitor/blob/main/mobile_screens/003_gozigh_mobile_app.png?raw=true =x128)](https://github.com/RASBR/level_monitor/blob/main/mobile_screens/003_gozigh_mobile_app.png?raw=true)</t>
  </si>
  <si>
    <t>| [![img](https://github.com/RASBR/level_monitor/blob/main/mobile_screens/003_gozigh_mobile_app.png?raw=true =x128)](https://github.com/RASBR/level_monitor/blob/main/mobile_screens/003_gozigh_mobile_app.png?raw=true) | 003_gozigh_mobile_app.png |  |</t>
  </si>
  <si>
    <t>&lt;img src="mobile_screens/003_gozigh_mobile_app.png" alt="003_gozigh_mobile_app.png"&gt;</t>
  </si>
  <si>
    <t>https://github.com/RASBR/level_monitor/blob/main/mobile_screens/004_gozigh_mobile_app.png?raw=true</t>
  </si>
  <si>
    <t>![img](https://github.com/RASBR/level_monitor/blob/main/mobile_screens/004_gozigh_mobile_app.png?raw=true =x128)</t>
  </si>
  <si>
    <t>[![img](https://github.com/RASBR/level_monitor/blob/main/mobile_screens/004_gozigh_mobile_app.png?raw=true =x128)](url)</t>
  </si>
  <si>
    <t>[![img](https://github.com/RASBR/level_monitor/blob/main/mobile_screens/004_gozigh_mobile_app.png?raw=true =x128)](https://github.com/RASBR/level_monitor/blob/main/mobile_screens/004_gozigh_mobile_app.png?raw=true)</t>
  </si>
  <si>
    <t>| [![img](https://github.com/RASBR/level_monitor/blob/main/mobile_screens/004_gozigh_mobile_app.png?raw=true =x128)](https://github.com/RASBR/level_monitor/blob/main/mobile_screens/004_gozigh_mobile_app.png?raw=true) | 004_gozigh_mobile_app.png |  |</t>
  </si>
  <si>
    <t>&lt;img src="mobile_screens/004_gozigh_mobile_app.png" alt="004_gozigh_mobile_app.png"&gt;</t>
  </si>
  <si>
    <t>https://github.com/RASBR/level_monitor/blob/main/mobile_screens/005_gozigh_mobile_app.png?raw=true</t>
  </si>
  <si>
    <t>![img](https://github.com/RASBR/level_monitor/blob/main/mobile_screens/005_gozigh_mobile_app.png?raw=true =x128)</t>
  </si>
  <si>
    <t>[![img](https://github.com/RASBR/level_monitor/blob/main/mobile_screens/005_gozigh_mobile_app.png?raw=true =x128)](url)</t>
  </si>
  <si>
    <t>[![img](https://github.com/RASBR/level_monitor/blob/main/mobile_screens/005_gozigh_mobile_app.png?raw=true =x128)](https://github.com/RASBR/level_monitor/blob/main/mobile_screens/005_gozigh_mobile_app.png?raw=true)</t>
  </si>
  <si>
    <t>| [![img](https://github.com/RASBR/level_monitor/blob/main/mobile_screens/005_gozigh_mobile_app.png?raw=true =x128)](https://github.com/RASBR/level_monitor/blob/main/mobile_screens/005_gozigh_mobile_app.png?raw=true) | 005_gozigh_mobile_app.png |  |</t>
  </si>
  <si>
    <t>&lt;img src="mobile_screens/005_gozigh_mobile_app.png" alt="005_gozigh_mobile_app.png"&gt;</t>
  </si>
  <si>
    <t>https://github.com/RASBR/level_monitor/blob/main/mobile_screens/005_gozigh_mobile_app_01.png?raw=true</t>
  </si>
  <si>
    <t>![img](https://github.com/RASBR/level_monitor/blob/main/mobile_screens/005_gozigh_mobile_app_01.png?raw=true =x128)</t>
  </si>
  <si>
    <t>[![img](https://github.com/RASBR/level_monitor/blob/main/mobile_screens/005_gozigh_mobile_app_01.png?raw=true =x128)](url)</t>
  </si>
  <si>
    <t>[![img](https://github.com/RASBR/level_monitor/blob/main/mobile_screens/005_gozigh_mobile_app_01.png?raw=true =x128)](https://github.com/RASBR/level_monitor/blob/main/mobile_screens/005_gozigh_mobile_app_01.png?raw=true)</t>
  </si>
  <si>
    <t>| [![img](https://github.com/RASBR/level_monitor/blob/main/mobile_screens/005_gozigh_mobile_app_01.png?raw=true =x128)](https://github.com/RASBR/level_monitor/blob/main/mobile_screens/005_gozigh_mobile_app_01.png?raw=true) | 005_gozigh_mobile_app_01.png |  |</t>
  </si>
  <si>
    <t>&lt;img src="mobile_screens/005_gozigh_mobile_app_01.png" alt="005_gozigh_mobile_app_01.png"&gt;</t>
  </si>
  <si>
    <t>https://github.com/RASBR/level_monitor/blob/main/mobile_screens/005_gozigh_mobile_app_02.png?raw=true</t>
  </si>
  <si>
    <t>![img](https://github.com/RASBR/level_monitor/blob/main/mobile_screens/005_gozigh_mobile_app_02.png?raw=true =x128)</t>
  </si>
  <si>
    <t>[![img](https://github.com/RASBR/level_monitor/blob/main/mobile_screens/005_gozigh_mobile_app_02.png?raw=true =x128)](url)</t>
  </si>
  <si>
    <t>[![img](https://github.com/RASBR/level_monitor/blob/main/mobile_screens/005_gozigh_mobile_app_02.png?raw=true =x128)](https://github.com/RASBR/level_monitor/blob/main/mobile_screens/005_gozigh_mobile_app_02.png?raw=true)</t>
  </si>
  <si>
    <t>| [![img](https://github.com/RASBR/level_monitor/blob/main/mobile_screens/005_gozigh_mobile_app_02.png?raw=true =x128)](https://github.com/RASBR/level_monitor/blob/main/mobile_screens/005_gozigh_mobile_app_02.png?raw=true) | 005_gozigh_mobile_app_02.png |  |</t>
  </si>
  <si>
    <t>&lt;img src="mobile_screens/005_gozigh_mobile_app_02.png" alt="005_gozigh_mobile_app_02.png"&gt;</t>
  </si>
  <si>
    <t>https://github.com/RASBR/level_monitor/blob/main/mobile_screens/006_gozigh_mobile_app.png?raw=true</t>
  </si>
  <si>
    <t>![img](https://github.com/RASBR/level_monitor/blob/main/mobile_screens/006_gozigh_mobile_app.png?raw=true =x128)</t>
  </si>
  <si>
    <t>[![img](https://github.com/RASBR/level_monitor/blob/main/mobile_screens/006_gozigh_mobile_app.png?raw=true =x128)](url)</t>
  </si>
  <si>
    <t>[![img](https://github.com/RASBR/level_monitor/blob/main/mobile_screens/006_gozigh_mobile_app.png?raw=true =x128)](https://github.com/RASBR/level_monitor/blob/main/mobile_screens/006_gozigh_mobile_app.png?raw=true)</t>
  </si>
  <si>
    <t>| [![img](https://github.com/RASBR/level_monitor/blob/main/mobile_screens/006_gozigh_mobile_app.png?raw=true =x128)](https://github.com/RASBR/level_monitor/blob/main/mobile_screens/006_gozigh_mobile_app.png?raw=true) | 006_gozigh_mobile_app.png |  |</t>
  </si>
  <si>
    <t>&lt;img src="mobile_screens/006_gozigh_mobile_app.png" alt="006_gozigh_mobile_app.png"&gt;</t>
  </si>
  <si>
    <t>https://github.com/RASBR/level_monitor/blob/main/mobile_screens/006_gozigh_mobile_app_01.png?raw=true</t>
  </si>
  <si>
    <t>![img](https://github.com/RASBR/level_monitor/blob/main/mobile_screens/006_gozigh_mobile_app_01.png?raw=true =x128)</t>
  </si>
  <si>
    <t>[![img](https://github.com/RASBR/level_monitor/blob/main/mobile_screens/006_gozigh_mobile_app_01.png?raw=true =x128)](url)</t>
  </si>
  <si>
    <t>[![img](https://github.com/RASBR/level_monitor/blob/main/mobile_screens/006_gozigh_mobile_app_01.png?raw=true =x128)](https://github.com/RASBR/level_monitor/blob/main/mobile_screens/006_gozigh_mobile_app_01.png?raw=true)</t>
  </si>
  <si>
    <t>| [![img](https://github.com/RASBR/level_monitor/blob/main/mobile_screens/006_gozigh_mobile_app_01.png?raw=true =x128)](https://github.com/RASBR/level_monitor/blob/main/mobile_screens/006_gozigh_mobile_app_01.png?raw=true) | 006_gozigh_mobile_app_01.png |  |</t>
  </si>
  <si>
    <t>&lt;img src="mobile_screens/006_gozigh_mobile_app_01.png" alt="006_gozigh_mobile_app_01.png"&gt;</t>
  </si>
  <si>
    <t>https://github.com/RASBR/level_monitor/blob/main/mobile_screens/007_gozigh_mobile_app.png?raw=true</t>
  </si>
  <si>
    <t>![img](https://github.com/RASBR/level_monitor/blob/main/mobile_screens/007_gozigh_mobile_app.png?raw=true =x128)</t>
  </si>
  <si>
    <t>[![img](https://github.com/RASBR/level_monitor/blob/main/mobile_screens/007_gozigh_mobile_app.png?raw=true =x128)](url)</t>
  </si>
  <si>
    <t>[![img](https://github.com/RASBR/level_monitor/blob/main/mobile_screens/007_gozigh_mobile_app.png?raw=true =x128)](https://github.com/RASBR/level_monitor/blob/main/mobile_screens/007_gozigh_mobile_app.png?raw=true)</t>
  </si>
  <si>
    <t>| [![img](https://github.com/RASBR/level_monitor/blob/main/mobile_screens/007_gozigh_mobile_app.png?raw=true =x128)](https://github.com/RASBR/level_monitor/blob/main/mobile_screens/007_gozigh_mobile_app.png?raw=true) | 007_gozigh_mobile_app.png |  |</t>
  </si>
  <si>
    <t>&lt;img src="mobile_screens/007_gozigh_mobile_app.png" alt="007_gozigh_mobile_app.png"&gt;</t>
  </si>
  <si>
    <t>https://github.com/RASBR/level_monitor/blob/main/mobile_screens/008_gozigh_mobile_app.png?raw=true</t>
  </si>
  <si>
    <t>![img](https://github.com/RASBR/level_monitor/blob/main/mobile_screens/008_gozigh_mobile_app.png?raw=true =x128)</t>
  </si>
  <si>
    <t>[![img](https://github.com/RASBR/level_monitor/blob/main/mobile_screens/008_gozigh_mobile_app.png?raw=true =x128)](url)</t>
  </si>
  <si>
    <t>[![img](https://github.com/RASBR/level_monitor/blob/main/mobile_screens/008_gozigh_mobile_app.png?raw=true =x128)](https://github.com/RASBR/level_monitor/blob/main/mobile_screens/008_gozigh_mobile_app.png?raw=true)</t>
  </si>
  <si>
    <t>| [![img](https://github.com/RASBR/level_monitor/blob/main/mobile_screens/008_gozigh_mobile_app.png?raw=true =x128)](https://github.com/RASBR/level_monitor/blob/main/mobile_screens/008_gozigh_mobile_app.png?raw=true) | 008_gozigh_mobile_app.png |  |</t>
  </si>
  <si>
    <t>&lt;img src="mobile_screens/008_gozigh_mobile_app.png" alt="008_gozigh_mobile_app.png"&gt;</t>
  </si>
  <si>
    <t>https://github.com/RASBR/level_monitor/blob/main/mobile_screens/009_gozigh_mobile_app.png?raw=true</t>
  </si>
  <si>
    <t>![img](https://github.com/RASBR/level_monitor/blob/main/mobile_screens/009_gozigh_mobile_app.png?raw=true =x128)</t>
  </si>
  <si>
    <t>[![img](https://github.com/RASBR/level_monitor/blob/main/mobile_screens/009_gozigh_mobile_app.png?raw=true =x128)](url)</t>
  </si>
  <si>
    <t>[![img](https://github.com/RASBR/level_monitor/blob/main/mobile_screens/009_gozigh_mobile_app.png?raw=true =x128)](https://github.com/RASBR/level_monitor/blob/main/mobile_screens/009_gozigh_mobile_app.png?raw=true)</t>
  </si>
  <si>
    <t>| [![img](https://github.com/RASBR/level_monitor/blob/main/mobile_screens/009_gozigh_mobile_app.png?raw=true =x128)](https://github.com/RASBR/level_monitor/blob/main/mobile_screens/009_gozigh_mobile_app.png?raw=true) | 009_gozigh_mobile_app.png |  |</t>
  </si>
  <si>
    <t>&lt;img src="mobile_screens/009_gozigh_mobile_app.png" alt="009_gozigh_mobile_app.png"&gt;</t>
  </si>
  <si>
    <t>https://github.com/RASBR/level_monitor/blob/main/mobile_screens/010_gozigh_mobile_app.png?raw=true</t>
  </si>
  <si>
    <t>![img](https://github.com/RASBR/level_monitor/blob/main/mobile_screens/010_gozigh_mobile_app.png?raw=true =x128)</t>
  </si>
  <si>
    <t>[![img](https://github.com/RASBR/level_monitor/blob/main/mobile_screens/010_gozigh_mobile_app.png?raw=true =x128)](url)</t>
  </si>
  <si>
    <t>[![img](https://github.com/RASBR/level_monitor/blob/main/mobile_screens/010_gozigh_mobile_app.png?raw=true =x128)](https://github.com/RASBR/level_monitor/blob/main/mobile_screens/010_gozigh_mobile_app.png?raw=true)</t>
  </si>
  <si>
    <t>| [![img](https://github.com/RASBR/level_monitor/blob/main/mobile_screens/010_gozigh_mobile_app.png?raw=true =x128)](https://github.com/RASBR/level_monitor/blob/main/mobile_screens/010_gozigh_mobile_app.png?raw=true) | 010_gozigh_mobile_app.png |  |</t>
  </si>
  <si>
    <t>&lt;img src="mobile_screens/010_gozigh_mobile_app.png" alt="010_gozigh_mobile_app.png"&gt;</t>
  </si>
  <si>
    <t>https://github.com/RASBR/level_monitor/blob/main/mobile_screens/011_gozigh_mobile_app.png?raw=true</t>
  </si>
  <si>
    <t>![img](https://github.com/RASBR/level_monitor/blob/main/mobile_screens/011_gozigh_mobile_app.png?raw=true =x128)</t>
  </si>
  <si>
    <t>[![img](https://github.com/RASBR/level_monitor/blob/main/mobile_screens/011_gozigh_mobile_app.png?raw=true =x128)](url)</t>
  </si>
  <si>
    <t>[![img](https://github.com/RASBR/level_monitor/blob/main/mobile_screens/011_gozigh_mobile_app.png?raw=true =x128)](https://github.com/RASBR/level_monitor/blob/main/mobile_screens/011_gozigh_mobile_app.png?raw=true)</t>
  </si>
  <si>
    <t>| [![img](https://github.com/RASBR/level_monitor/blob/main/mobile_screens/011_gozigh_mobile_app.png?raw=true =x128)](https://github.com/RASBR/level_monitor/blob/main/mobile_screens/011_gozigh_mobile_app.png?raw=true) | 011_gozigh_mobile_app.png |  |</t>
  </si>
  <si>
    <t>&lt;img src="mobile_screens/011_gozigh_mobile_app.png" alt="011_gozigh_mobile_app.png"&gt;</t>
  </si>
  <si>
    <t>https://github.com/RASBR/level_monitor/blob/main/mobile_screens/012_gozigh_mobile_app.png?raw=true</t>
  </si>
  <si>
    <t>![img](https://github.com/RASBR/level_monitor/blob/main/mobile_screens/012_gozigh_mobile_app.png?raw=true =x128)</t>
  </si>
  <si>
    <t>[![img](https://github.com/RASBR/level_monitor/blob/main/mobile_screens/012_gozigh_mobile_app.png?raw=true =x128)](url)</t>
  </si>
  <si>
    <t>[![img](https://github.com/RASBR/level_monitor/blob/main/mobile_screens/012_gozigh_mobile_app.png?raw=true =x128)](https://github.com/RASBR/level_monitor/blob/main/mobile_screens/012_gozigh_mobile_app.png?raw=true)</t>
  </si>
  <si>
    <t>| [![img](https://github.com/RASBR/level_monitor/blob/main/mobile_screens/012_gozigh_mobile_app.png?raw=true =x128)](https://github.com/RASBR/level_monitor/blob/main/mobile_screens/012_gozigh_mobile_app.png?raw=true) | 012_gozigh_mobile_app.png |  |</t>
  </si>
  <si>
    <t>&lt;img src="mobile_screens/012_gozigh_mobile_app.png" alt="012_gozigh_mobile_app.png"&gt;</t>
  </si>
  <si>
    <t>https://github.com/RASBR/level_monitor/blob/main/mobile_screens/012_gozigh_mobile_app_01.png?raw=true</t>
  </si>
  <si>
    <t>![img](https://github.com/RASBR/level_monitor/blob/main/mobile_screens/012_gozigh_mobile_app_01.png?raw=true =x128)</t>
  </si>
  <si>
    <t>[![img](https://github.com/RASBR/level_monitor/blob/main/mobile_screens/012_gozigh_mobile_app_01.png?raw=true =x128)](url)</t>
  </si>
  <si>
    <t>[![img](https://github.com/RASBR/level_monitor/blob/main/mobile_screens/012_gozigh_mobile_app_01.png?raw=true =x128)](https://github.com/RASBR/level_monitor/blob/main/mobile_screens/012_gozigh_mobile_app_01.png?raw=true)</t>
  </si>
  <si>
    <t>| [![img](https://github.com/RASBR/level_monitor/blob/main/mobile_screens/012_gozigh_mobile_app_01.png?raw=true =x128)](https://github.com/RASBR/level_monitor/blob/main/mobile_screens/012_gozigh_mobile_app_01.png?raw=true) | 012_gozigh_mobile_app_01.png |  |</t>
  </si>
  <si>
    <t>&lt;img src="mobile_screens/012_gozigh_mobile_app_01.png" alt="012_gozigh_mobile_app_01.png"&gt;</t>
  </si>
  <si>
    <t>https://github.com/RASBR/level_monitor/blob/main/mobile_screens/013_gozigh_mobile_app.png?raw=true</t>
  </si>
  <si>
    <t>![img](https://github.com/RASBR/level_monitor/blob/main/mobile_screens/013_gozigh_mobile_app.png?raw=true =x128)</t>
  </si>
  <si>
    <t>[![img](https://github.com/RASBR/level_monitor/blob/main/mobile_screens/013_gozigh_mobile_app.png?raw=true =x128)](url)</t>
  </si>
  <si>
    <t>[![img](https://github.com/RASBR/level_monitor/blob/main/mobile_screens/013_gozigh_mobile_app.png?raw=true =x128)](https://github.com/RASBR/level_monitor/blob/main/mobile_screens/013_gozigh_mobile_app.png?raw=true)</t>
  </si>
  <si>
    <t>| [![img](https://github.com/RASBR/level_monitor/blob/main/mobile_screens/013_gozigh_mobile_app.png?raw=true =x128)](https://github.com/RASBR/level_monitor/blob/main/mobile_screens/013_gozigh_mobile_app.png?raw=true) | 013_gozigh_mobile_app.png |  |</t>
  </si>
  <si>
    <t>&lt;img src="mobile_screens/013_gozigh_mobile_app.png" alt="013_gozigh_mobile_app.png"&gt;</t>
  </si>
  <si>
    <t>https://github.com/RASBR/level_monitor/blob/main/mobile_screens/013_gozigh_mobile_app_01.png?raw=true</t>
  </si>
  <si>
    <t>![img](https://github.com/RASBR/level_monitor/blob/main/mobile_screens/013_gozigh_mobile_app_01.png?raw=true =x128)</t>
  </si>
  <si>
    <t>[![img](https://github.com/RASBR/level_monitor/blob/main/mobile_screens/013_gozigh_mobile_app_01.png?raw=true =x128)](url)</t>
  </si>
  <si>
    <t>[![img](https://github.com/RASBR/level_monitor/blob/main/mobile_screens/013_gozigh_mobile_app_01.png?raw=true =x128)](https://github.com/RASBR/level_monitor/blob/main/mobile_screens/013_gozigh_mobile_app_01.png?raw=true)</t>
  </si>
  <si>
    <t>| [![img](https://github.com/RASBR/level_monitor/blob/main/mobile_screens/013_gozigh_mobile_app_01.png?raw=true =x128)](https://github.com/RASBR/level_monitor/blob/main/mobile_screens/013_gozigh_mobile_app_01.png?raw=true) | 013_gozigh_mobile_app_01.png |  |</t>
  </si>
  <si>
    <t>&lt;img src="mobile_screens/013_gozigh_mobile_app_01.png" alt="013_gozigh_mobile_app_01.png"&gt;</t>
  </si>
  <si>
    <t>https://github.com/RASBR/level_monitor/blob/main/mobile_screens/014_gozigh_mobile_app.png?raw=true</t>
  </si>
  <si>
    <t>![img](https://github.com/RASBR/level_monitor/blob/main/mobile_screens/014_gozigh_mobile_app.png?raw=true =x128)</t>
  </si>
  <si>
    <t>[![img](https://github.com/RASBR/level_monitor/blob/main/mobile_screens/014_gozigh_mobile_app.png?raw=true =x128)](url)</t>
  </si>
  <si>
    <t>[![img](https://github.com/RASBR/level_monitor/blob/main/mobile_screens/014_gozigh_mobile_app.png?raw=true =x128)](https://github.com/RASBR/level_monitor/blob/main/mobile_screens/014_gozigh_mobile_app.png?raw=true)</t>
  </si>
  <si>
    <t>| [![img](https://github.com/RASBR/level_monitor/blob/main/mobile_screens/014_gozigh_mobile_app.png?raw=true =x128)](https://github.com/RASBR/level_monitor/blob/main/mobile_screens/014_gozigh_mobile_app.png?raw=true) | 014_gozigh_mobile_app.png |  |</t>
  </si>
  <si>
    <t>&lt;img src="mobile_screens/014_gozigh_mobile_app.png" alt="014_gozigh_mobile_app.png"&gt;</t>
  </si>
  <si>
    <t>https://github.com/RASBR/level_monitor/blob/main/mobile_screens/015_gozigh_mobile_app.png?raw=true</t>
  </si>
  <si>
    <t>![img](https://github.com/RASBR/level_monitor/blob/main/mobile_screens/015_gozigh_mobile_app.png?raw=true =x128)</t>
  </si>
  <si>
    <t>[![img](https://github.com/RASBR/level_monitor/blob/main/mobile_screens/015_gozigh_mobile_app.png?raw=true =x128)](url)</t>
  </si>
  <si>
    <t>[![img](https://github.com/RASBR/level_monitor/blob/main/mobile_screens/015_gozigh_mobile_app.png?raw=true =x128)](https://github.com/RASBR/level_monitor/blob/main/mobile_screens/015_gozigh_mobile_app.png?raw=true)</t>
  </si>
  <si>
    <t>| [![img](https://github.com/RASBR/level_monitor/blob/main/mobile_screens/015_gozigh_mobile_app.png?raw=true =x128)](https://github.com/RASBR/level_monitor/blob/main/mobile_screens/015_gozigh_mobile_app.png?raw=true) | 015_gozigh_mobile_app.png |  |</t>
  </si>
  <si>
    <t>&lt;img src="mobile_screens/015_gozigh_mobile_app.png" alt="015_gozigh_mobile_app.png"&gt;</t>
  </si>
  <si>
    <t>https://github.com/RASBR/level_monitor/blob/main/mobile_screens/016_gozigh_mobile_app.png?raw=true</t>
  </si>
  <si>
    <t>![img](https://github.com/RASBR/level_monitor/blob/main/mobile_screens/016_gozigh_mobile_app.png?raw=true =x128)</t>
  </si>
  <si>
    <t>[![img](https://github.com/RASBR/level_monitor/blob/main/mobile_screens/016_gozigh_mobile_app.png?raw=true =x128)](url)</t>
  </si>
  <si>
    <t>[![img](https://github.com/RASBR/level_monitor/blob/main/mobile_screens/016_gozigh_mobile_app.png?raw=true =x128)](https://github.com/RASBR/level_monitor/blob/main/mobile_screens/016_gozigh_mobile_app.png?raw=true)</t>
  </si>
  <si>
    <t>| [![img](https://github.com/RASBR/level_monitor/blob/main/mobile_screens/016_gozigh_mobile_app.png?raw=true =x128)](https://github.com/RASBR/level_monitor/blob/main/mobile_screens/016_gozigh_mobile_app.png?raw=true) | 016_gozigh_mobile_app.png |  |</t>
  </si>
  <si>
    <t>&lt;img src="mobile_screens/016_gozigh_mobile_app.png" alt="016_gozigh_mobile_app.png"&gt;</t>
  </si>
  <si>
    <t>https://github.com/RASBR/level_monitor/blob/main/mobile_screens/017_gozigh_mobile_app.png?raw=true</t>
  </si>
  <si>
    <t>![img](https://github.com/RASBR/level_monitor/blob/main/mobile_screens/017_gozigh_mobile_app.png?raw=true =x128)</t>
  </si>
  <si>
    <t>[![img](https://github.com/RASBR/level_monitor/blob/main/mobile_screens/017_gozigh_mobile_app.png?raw=true =x128)](url)</t>
  </si>
  <si>
    <t>[![img](https://github.com/RASBR/level_monitor/blob/main/mobile_screens/017_gozigh_mobile_app.png?raw=true =x128)](https://github.com/RASBR/level_monitor/blob/main/mobile_screens/017_gozigh_mobile_app.png?raw=true)</t>
  </si>
  <si>
    <t>| [![img](https://github.com/RASBR/level_monitor/blob/main/mobile_screens/017_gozigh_mobile_app.png?raw=true =x128)](https://github.com/RASBR/level_monitor/blob/main/mobile_screens/017_gozigh_mobile_app.png?raw=true) | 017_gozigh_mobile_app.png |  |</t>
  </si>
  <si>
    <t>&lt;img src="mobile_screens/017_gozigh_mobile_app.png" alt="017_gozigh_mobile_app.png"&gt;</t>
  </si>
  <si>
    <t>https://github.com/RASBR/level_monitor/blob/main/mobile_screens/018_gozigh_mobile_app.png?raw=true</t>
  </si>
  <si>
    <t>![img](https://github.com/RASBR/level_monitor/blob/main/mobile_screens/018_gozigh_mobile_app.png?raw=true =x128)</t>
  </si>
  <si>
    <t>[![img](https://github.com/RASBR/level_monitor/blob/main/mobile_screens/018_gozigh_mobile_app.png?raw=true =x128)](url)</t>
  </si>
  <si>
    <t>[![img](https://github.com/RASBR/level_monitor/blob/main/mobile_screens/018_gozigh_mobile_app.png?raw=true =x128)](https://github.com/RASBR/level_monitor/blob/main/mobile_screens/018_gozigh_mobile_app.png?raw=true)</t>
  </si>
  <si>
    <t>| [![img](https://github.com/RASBR/level_monitor/blob/main/mobile_screens/018_gozigh_mobile_app.png?raw=true =x128)](https://github.com/RASBR/level_monitor/blob/main/mobile_screens/018_gozigh_mobile_app.png?raw=true) | 018_gozigh_mobile_app.png |  |</t>
  </si>
  <si>
    <t>&lt;img src="mobile_screens/018_gozigh_mobile_app.png" alt="018_gozigh_mobile_app.png"&gt;</t>
  </si>
  <si>
    <t>https://github.com/RASBR/level_monitor/blob/main/mobile_screens/019_gozigh_mobile_app.png?raw=true</t>
  </si>
  <si>
    <t>![img](https://github.com/RASBR/level_monitor/blob/main/mobile_screens/019_gozigh_mobile_app.png?raw=true =x128)</t>
  </si>
  <si>
    <t>[![img](https://github.com/RASBR/level_monitor/blob/main/mobile_screens/019_gozigh_mobile_app.png?raw=true =x128)](url)</t>
  </si>
  <si>
    <t>[![img](https://github.com/RASBR/level_monitor/blob/main/mobile_screens/019_gozigh_mobile_app.png?raw=true =x128)](https://github.com/RASBR/level_monitor/blob/main/mobile_screens/019_gozigh_mobile_app.png?raw=true)</t>
  </si>
  <si>
    <t>| [![img](https://github.com/RASBR/level_monitor/blob/main/mobile_screens/019_gozigh_mobile_app.png?raw=true =x128)](https://github.com/RASBR/level_monitor/blob/main/mobile_screens/019_gozigh_mobile_app.png?raw=true) | 019_gozigh_mobile_app.png |  |</t>
  </si>
  <si>
    <t>&lt;img src="mobile_screens/019_gozigh_mobile_app.png" alt="019_gozigh_mobile_app.png"&gt;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</si>
</sst>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i/>
      <sz val="11"/>
      <color theme="1"/>
      <name val="Aptos Narrow"/>
      <family val="2"/>
      <scheme val="minor"/>
    </font>
    <font>
      <i/>
      <sz val="10"/>
      <color theme="1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sz val="11"/>
      <color rgb="FF000000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9.9978637043366805E-2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6">
    <xf numFmtId="0" fontId="0" fillId="0" borderId="0" xfId="0"/>
    <xf numFmtId="0" fontId="0" fillId="0" borderId="0" xfId="0" applyAlignment="1">
      <alignment vertical="center"/>
    </xf>
    <xf numFmtId="0" fontId="0" fillId="0" borderId="0" xfId="0" applyAlignment="1">
      <alignment vertical="center" wrapText="1"/>
    </xf>
    <xf numFmtId="0" fontId="1" fillId="0" borderId="0" xfId="1" applyNumberFormat="1" applyAlignment="1">
      <alignment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center" wrapText="1"/>
    </xf>
    <xf numFmtId="0" fontId="1" fillId="0" borderId="0" xfId="1" applyNumberFormat="1" applyAlignment="1">
      <alignment horizontal="left" vertical="top" wrapText="1"/>
    </xf>
    <xf numFmtId="0" fontId="2" fillId="0" borderId="1" xfId="0" applyFont="1" applyBorder="1" applyAlignment="1">
      <alignment horizontal="left" wrapText="1"/>
    </xf>
    <xf numFmtId="0" fontId="0" fillId="0" borderId="0" xfId="0" applyAlignment="1">
      <alignment horizontal="center" vertical="center" wrapText="1"/>
    </xf>
    <xf numFmtId="0" fontId="0" fillId="3" borderId="2" xfId="0" applyFill="1" applyBorder="1" applyAlignment="1">
      <alignment horizontal="left" wrapText="1"/>
    </xf>
    <xf numFmtId="0" fontId="2" fillId="0" borderId="2" xfId="0" applyFont="1" applyBorder="1" applyAlignment="1">
      <alignment horizontal="left" wrapText="1"/>
    </xf>
    <xf numFmtId="0" fontId="2" fillId="3" borderId="2" xfId="0" applyFont="1" applyFill="1" applyBorder="1" applyAlignment="1">
      <alignment horizontal="left" wrapText="1"/>
    </xf>
    <xf numFmtId="0" fontId="7" fillId="0" borderId="0" xfId="0" applyFont="1"/>
    <xf numFmtId="0" fontId="0" fillId="3" borderId="2" xfId="0" applyFill="1" applyBorder="1" applyAlignment="1">
      <alignment wrapText="1"/>
    </xf>
    <xf numFmtId="0" fontId="7" fillId="0" borderId="0" xfId="0" applyFont="1" applyAlignment="1">
      <alignment vertical="center"/>
    </xf>
    <xf numFmtId="0" fontId="1" fillId="0" borderId="0" xfId="1" applyAlignment="1">
      <alignment vertical="center" wrapText="1"/>
    </xf>
    <xf numFmtId="0" fontId="0" fillId="0" borderId="2" xfId="0" applyBorder="1" applyAlignment="1" applyProtection="1">
      <alignment horizontal="center" wrapText="1"/>
      <protection locked="0"/>
    </xf>
    <xf numFmtId="0" fontId="0" fillId="2" borderId="2" xfId="0" applyFill="1" applyBorder="1" applyAlignment="1">
      <alignment horizontal="center" wrapText="1"/>
    </xf>
    <xf numFmtId="0" fontId="0" fillId="0" borderId="0" xfId="0" applyAlignment="1">
      <alignment horizontal="left" vertical="top" wrapText="1"/>
    </xf>
    <xf numFmtId="0" fontId="2" fillId="0" borderId="3" xfId="0" applyFont="1" applyBorder="1" applyAlignment="1">
      <alignment horizontal="left" vertical="top" wrapText="1"/>
    </xf>
    <xf numFmtId="0" fontId="1" fillId="0" borderId="1" xfId="1" applyFill="1" applyBorder="1" applyAlignment="1" applyProtection="1">
      <alignment horizontal="left" wrapText="1"/>
      <protection locked="0"/>
    </xf>
    <xf numFmtId="0" fontId="0" fillId="0" borderId="2" xfId="0" applyBorder="1" applyAlignment="1" applyProtection="1">
      <alignment horizontal="left" wrapText="1"/>
      <protection locked="0"/>
    </xf>
    <xf numFmtId="0" fontId="0" fillId="2" borderId="2" xfId="0" applyFill="1" applyBorder="1" applyAlignment="1">
      <alignment horizontal="left" wrapText="1"/>
    </xf>
    <xf numFmtId="0" fontId="0" fillId="4" borderId="0" xfId="0" applyFill="1" applyAlignment="1">
      <alignment horizontal="center" vertical="center"/>
    </xf>
    <xf numFmtId="0" fontId="2" fillId="0" borderId="1" xfId="0" applyFont="1" applyBorder="1" applyAlignment="1">
      <alignment horizontal="left" wrapText="1"/>
    </xf>
  </cellXfs>
  <cellStyles count="2">
    <cellStyle name="Hyperlink" xfId="1" builtinId="8"/>
    <cellStyle name="Normal" xfId="0" builtinId="0"/>
  </cellStyles>
  <dxfs count="126"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font>
        <color rgb="FF000000"/>
      </font>
      <alignment horizontal="general" vertical="center" textRotation="0" wrapText="0" indent="0" justifyLastLine="0" shrinkToFit="0" readingOrder="0"/>
    </dxf>
    <dxf>
      <font>
        <color rgb="FF000000"/>
      </font>
      <alignment horizontal="general" vertical="center" textRotation="0" wrapText="0" indent="0" justifyLastLine="0" shrinkToFit="0" readingOrder="0"/>
    </dxf>
    <dxf>
      <font>
        <color rgb="FF000000"/>
      </font>
      <alignment horizontal="general" vertical="center" textRotation="0" wrapText="0" indent="0" justifyLastLine="0" shrinkToFit="0" readingOrder="0"/>
    </dxf>
    <dxf>
      <font>
        <color rgb="FF000000"/>
      </font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left" vertical="top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left" vertical="top" textRotation="0" wrapText="1" indent="0" justifyLastLine="0" shrinkToFit="0" readingOrder="0"/>
    </dxf>
    <dxf>
      <numFmt numFmtId="0" formatCode="General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top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numFmt numFmtId="0" formatCode="General"/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vertical="center" textRotation="0" indent="0" justifyLastLine="0" shrinkToFit="0" readingOrder="0"/>
    </dxf>
    <dxf>
      <alignment vertical="center" textRotation="0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numFmt numFmtId="0" formatCode="General"/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vertical="center" textRotation="0" indent="0" justifyLastLine="0" shrinkToFit="0" readingOrder="0"/>
    </dxf>
    <dxf>
      <alignment vertical="center" textRotation="0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microsoft.com/office/2020/07/relationships/rdRichValueWebImage" Target="richData/rdRichValueWebImage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eetMetadata" Target="metadata.xml"/><Relationship Id="rId5" Type="http://schemas.openxmlformats.org/officeDocument/2006/relationships/worksheet" Target="worksheets/sheet5.xml"/><Relationship Id="rId15" Type="http://schemas.microsoft.com/office/2017/06/relationships/rdRichValueTypes" Target="richData/rdRichValueTypes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microsoft.com/office/2017/06/relationships/rdRichValueStructure" Target="richData/rdrichvaluestructure.xml"/></Relationships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adjustColumnWidth="0" connectionId="4" xr16:uid="{0F124C53-2A1F-45AB-B009-AB0F33AEC97F}" autoFormatId="16" applyNumberFormats="0" applyBorderFormats="0" applyFontFormats="0" applyPatternFormats="0" applyAlignmentFormats="0" applyWidthHeightFormats="0">
  <queryTableRefresh preserveSortFilterLayout="0" nextId="17" unboundColumnsLeft="2">
    <queryTableFields count="16">
      <queryTableField id="16" dataBound="0" tableColumnId="49"/>
      <queryTableField id="15" dataBound="0" tableColumnId="50"/>
      <queryTableField id="1" name="Index" tableColumnId="51"/>
      <queryTableField id="2" name="FullName" tableColumnId="52"/>
      <queryTableField id="3" name="Name" tableColumnId="53"/>
      <queryTableField id="4" name="Extension" tableColumnId="54"/>
      <queryTableField id="5" name="Type" tableColumnId="55"/>
      <queryTableField id="6" name="Order1" tableColumnId="56"/>
      <queryTableField id="7" name="Order2" tableColumnId="57"/>
      <queryTableField id="8" name="Count" tableColumnId="58"/>
      <queryTableField id="9" name="Link" tableColumnId="59"/>
      <queryTableField id="10" name="MD-ImageOnly" tableColumnId="60"/>
      <queryTableField id="11" name="MD-ImageLink" tableColumnId="61"/>
      <queryTableField id="12" name="MD-ImageLinkToFile" tableColumnId="62"/>
      <queryTableField id="13" name="MD-TableRecord" tableColumnId="63"/>
      <queryTableField id="14" name="GH-README-MD" tableColumnId="64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adjustColumnWidth="0" connectionId="5" xr16:uid="{0C365939-FC65-4B28-BB94-CABFC76C9B25}" autoFormatId="16" applyNumberFormats="0" applyBorderFormats="0" applyFontFormats="0" applyPatternFormats="0" applyAlignmentFormats="0" applyWidthHeightFormats="0">
  <queryTableRefresh nextId="9">
    <queryTableFields count="6">
      <queryTableField id="1" name="Index1" tableColumnId="1"/>
      <queryTableField id="2" name="ImageOnly" tableColumnId="2"/>
      <queryTableField id="3" name="ImageLink" tableColumnId="3"/>
      <queryTableField id="4" name="ImageLinkToFile" tableColumnId="4"/>
      <queryTableField id="7" name="GHreadmeMD" tableColumnId="5"/>
      <queryTableField id="6" name="MDTableRecords" tableColumnId="6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adjustColumnWidth="0" connectionId="6" xr16:uid="{176EDD5E-F57E-46B0-AF98-309AA59A5A0D}" autoFormatId="16" applyNumberFormats="0" applyBorderFormats="0" applyFontFormats="0" applyPatternFormats="0" applyAlignmentFormats="0" applyWidthHeightFormats="0">
  <queryTableRefresh nextId="17" unboundColumnsRight="10">
    <queryTableFields count="14">
      <queryTableField id="13" name="Index" tableColumnId="11"/>
      <queryTableField id="1" name="FullName" tableColumnId="1"/>
      <queryTableField id="2" name="Name" tableColumnId="2"/>
      <queryTableField id="3" name="Extension" tableColumnId="3"/>
      <queryTableField id="4" dataBound="0" tableColumnId="4"/>
      <queryTableField id="5" dataBound="0" tableColumnId="5"/>
      <queryTableField id="6" dataBound="0" tableColumnId="6"/>
      <queryTableField id="15" dataBound="0" tableColumnId="13"/>
      <queryTableField id="7" dataBound="0" tableColumnId="7"/>
      <queryTableField id="8" dataBound="0" tableColumnId="8"/>
      <queryTableField id="9" dataBound="0" tableColumnId="9"/>
      <queryTableField id="12" dataBound="0" tableColumnId="12"/>
      <queryTableField id="10" dataBound="0" tableColumnId="10"/>
      <queryTableField id="16" dataBound="0" tableColumnId="14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adjustColumnWidth="0" connectionId="1" xr16:uid="{14771381-11F9-4E20-A083-FEDA9FC85D8D}" autoFormatId="16" applyNumberFormats="0" applyBorderFormats="0" applyFontFormats="0" applyPatternFormats="0" applyAlignmentFormats="0" applyWidthHeightFormats="0">
  <queryTableRefresh preserveSortFilterLayout="0" nextId="17" unboundColumnsLeft="2">
    <queryTableFields count="16">
      <queryTableField id="16" dataBound="0" tableColumnId="49"/>
      <queryTableField id="15" dataBound="0" tableColumnId="50"/>
      <queryTableField id="1" name="Index" tableColumnId="51"/>
      <queryTableField id="2" name="FullName" tableColumnId="52"/>
      <queryTableField id="3" name="Name" tableColumnId="53"/>
      <queryTableField id="4" name="Extension" tableColumnId="54"/>
      <queryTableField id="5" name="Type" tableColumnId="55"/>
      <queryTableField id="6" name="Order1" tableColumnId="56"/>
      <queryTableField id="7" name="Order2" tableColumnId="57"/>
      <queryTableField id="8" name="Count" tableColumnId="58"/>
      <queryTableField id="9" name="Link" tableColumnId="59"/>
      <queryTableField id="10" name="MD-ImageOnly" tableColumnId="60"/>
      <queryTableField id="11" name="MD-ImageLink" tableColumnId="61"/>
      <queryTableField id="12" name="MD-ImageLinkToFile" tableColumnId="62"/>
      <queryTableField id="13" name="MD-TableRecord" tableColumnId="63"/>
      <queryTableField id="14" name="GH-README-MD" tableColumnId="64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adjustColumnWidth="0" connectionId="2" xr16:uid="{10BE85CD-98D0-41F6-AE90-F5C2D990924C}" autoFormatId="16" applyNumberFormats="0" applyBorderFormats="0" applyFontFormats="0" applyPatternFormats="0" applyAlignmentFormats="0" applyWidthHeightFormats="0">
  <queryTableRefresh nextId="10">
    <queryTableFields count="6">
      <queryTableField id="1" name="Index1" tableColumnId="1"/>
      <queryTableField id="2" name="ImageOnly" tableColumnId="2"/>
      <queryTableField id="3" name="ImageLink" tableColumnId="3"/>
      <queryTableField id="4" name="ImageLinkToFile" tableColumnId="4"/>
      <queryTableField id="6" name="MDTableRecords" tableColumnId="6"/>
      <queryTableField id="7" name="GHreadmeMD" tableColumnId="5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adjustColumnWidth="0" connectionId="3" xr16:uid="{B5A1F591-DCC5-4FF4-A313-2F44282FB850}" autoFormatId="16" applyNumberFormats="0" applyBorderFormats="0" applyFontFormats="0" applyPatternFormats="0" applyAlignmentFormats="0" applyWidthHeightFormats="0">
  <queryTableRefresh nextId="17" unboundColumnsRight="10">
    <queryTableFields count="14">
      <queryTableField id="13" name="Index" tableColumnId="11"/>
      <queryTableField id="1" name="FullName" tableColumnId="1"/>
      <queryTableField id="2" name="Name" tableColumnId="2"/>
      <queryTableField id="3" name="Extension" tableColumnId="3"/>
      <queryTableField id="4" dataBound="0" tableColumnId="4"/>
      <queryTableField id="5" dataBound="0" tableColumnId="5"/>
      <queryTableField id="6" dataBound="0" tableColumnId="6"/>
      <queryTableField id="15" dataBound="0" tableColumnId="13"/>
      <queryTableField id="7" dataBound="0" tableColumnId="7"/>
      <queryTableField id="8" dataBound="0" tableColumnId="8"/>
      <queryTableField id="9" dataBound="0" tableColumnId="9"/>
      <queryTableField id="12" dataBound="0" tableColumnId="12"/>
      <queryTableField id="10" dataBound="0" tableColumnId="10"/>
      <queryTableField id="16" dataBound="0" tableColumnId="14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7" xr16:uid="{7D8E7FD4-83FF-493B-962A-F3CB04B7B7CD}" autoFormatId="16" applyNumberFormats="0" applyBorderFormats="0" applyFontFormats="0" applyPatternFormats="0" applyAlignmentFormats="0" applyWidthHeightFormats="0">
  <queryTableRefresh nextId="19" unboundColumnsLeft="2">
    <queryTableFields count="16">
      <queryTableField id="15" dataBound="0" tableColumnId="15"/>
      <queryTableField id="16" dataBound="0" tableColumnId="16"/>
      <queryTableField id="1" name="Index" tableColumnId="1"/>
      <queryTableField id="2" name="FullName" tableColumnId="2"/>
      <queryTableField id="3" name="Name" tableColumnId="3"/>
      <queryTableField id="4" name="Extension" tableColumnId="4"/>
      <queryTableField id="5" name="Type" tableColumnId="5"/>
      <queryTableField id="6" name="Order1" tableColumnId="6"/>
      <queryTableField id="7" name="Order2" tableColumnId="7"/>
      <queryTableField id="8" name="Count" tableColumnId="8"/>
      <queryTableField id="9" name="Link" tableColumnId="9"/>
      <queryTableField id="10" name="MD-ImageOnly" tableColumnId="10"/>
      <queryTableField id="11" name="MD-ImageLink" tableColumnId="11"/>
      <queryTableField id="12" name="MD-ImageLinkToFile" tableColumnId="12"/>
      <queryTableField id="13" name="MD-TableRecord" tableColumnId="13"/>
      <queryTableField id="14" name="GH-README-MD" tableColumnId="14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8" xr16:uid="{0945A957-B24B-43EF-B230-DADB68417EE6}" autoFormatId="16" applyNumberFormats="0" applyBorderFormats="0" applyFontFormats="0" applyPatternFormats="0" applyAlignmentFormats="0" applyWidthHeightFormats="0">
  <queryTableRefresh nextId="7">
    <queryTableFields count="6">
      <queryTableField id="1" name="Index1" tableColumnId="1"/>
      <queryTableField id="2" name="ImageOnly" tableColumnId="2"/>
      <queryTableField id="3" name="ImageLink" tableColumnId="3"/>
      <queryTableField id="4" name="ImageLinkToFile" tableColumnId="4"/>
      <queryTableField id="5" name="GHreadmeMD" tableColumnId="5"/>
      <queryTableField id="6" name="MDTableRecords" tableColumnId="6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9" xr16:uid="{18CEED27-4F3A-46AD-903B-AFCD90BB8571}" autoFormatId="16" applyNumberFormats="0" applyBorderFormats="0" applyFontFormats="0" applyPatternFormats="0" applyAlignmentFormats="0" applyWidthHeightFormats="0">
  <queryTableRefresh nextId="15" unboundColumnsRight="10">
    <queryTableFields count="14">
      <queryTableField id="1" name="Index" tableColumnId="1"/>
      <queryTableField id="2" name="FullName" tableColumnId="2"/>
      <queryTableField id="3" name="Name" tableColumnId="3"/>
      <queryTableField id="4" name="Extension" tableColumnId="4"/>
      <queryTableField id="5" dataBound="0" tableColumnId="5"/>
      <queryTableField id="6" dataBound="0" tableColumnId="6"/>
      <queryTableField id="7" dataBound="0" tableColumnId="7"/>
      <queryTableField id="8" dataBound="0" tableColumnId="8"/>
      <queryTableField id="9" dataBound="0" tableColumnId="9"/>
      <queryTableField id="10" dataBound="0" tableColumnId="10"/>
      <queryTableField id="11" dataBound="0" tableColumnId="11"/>
      <queryTableField id="12" dataBound="0" tableColumnId="12"/>
      <queryTableField id="13" dataBound="0" tableColumnId="13"/>
      <queryTableField id="14" dataBound="0" tableColumnId="14"/>
    </queryTableFields>
  </queryTableRefresh>
</queryTable>
</file>

<file path=xl/richData/_rels/rdRichValueWebImage.xml.rels><?xml version="1.0" encoding="UTF-8" standalone="yes"?>
<Relationships xmlns="http://schemas.openxmlformats.org/package/2006/relationships"><Relationship Id="rId117" Type="http://schemas.openxmlformats.org/officeDocument/2006/relationships/hyperlink" Target="https://github.com/RASBR/level_monitor/blob/main/mobile_screens/009_gozigh_mobile_app.png?raw=true" TargetMode="External"/><Relationship Id="rId21" Type="http://schemas.openxmlformats.org/officeDocument/2006/relationships/hyperlink" Target="https://github.com/RASBR/assets-public/blob/main/devices/knx/crestron-tsw-760-nc-b-s.png?raw=true" TargetMode="External"/><Relationship Id="rId42" Type="http://schemas.openxmlformats.org/officeDocument/2006/relationships/image" Target="../media/image21.png"/><Relationship Id="rId63" Type="http://schemas.openxmlformats.org/officeDocument/2006/relationships/hyperlink" Target="https://github.com/RASBR/assets-public/blob/main/home-assistant/home-assistant-wordmark-with-margins-color-on-dark.png?raw=true" TargetMode="External"/><Relationship Id="rId84" Type="http://schemas.openxmlformats.org/officeDocument/2006/relationships/image" Target="../media/image42.png"/><Relationship Id="rId138" Type="http://schemas.openxmlformats.org/officeDocument/2006/relationships/image" Target="../media/image69.png"/><Relationship Id="rId107" Type="http://schemas.openxmlformats.org/officeDocument/2006/relationships/hyperlink" Target="https://github.com/RASBR/level_monitor/blob/main/mobile_screens/005_gozigh_mobile_app_01.png?raw=true" TargetMode="External"/><Relationship Id="rId11" Type="http://schemas.openxmlformats.org/officeDocument/2006/relationships/hyperlink" Target="https://github.com/RASBR/assets-public/blob/main/devices/knx/crestron-dm-rx1-4k-c-1g.png?raw=true" TargetMode="External"/><Relationship Id="rId32" Type="http://schemas.openxmlformats.org/officeDocument/2006/relationships/image" Target="../media/image16.png"/><Relationship Id="rId37" Type="http://schemas.openxmlformats.org/officeDocument/2006/relationships/hyperlink" Target="https://github.com/RASBR/assets-public/blob/main/devices/knx/crestron-logo.png?raw=true" TargetMode="External"/><Relationship Id="rId53" Type="http://schemas.openxmlformats.org/officeDocument/2006/relationships/hyperlink" Target="https://github.com/RASBR/assets-public/blob/main/home-assistant/home-assistant-social-media-logo-round.png?raw=true" TargetMode="External"/><Relationship Id="rId58" Type="http://schemas.openxmlformats.org/officeDocument/2006/relationships/image" Target="../media/image29.png"/><Relationship Id="rId74" Type="http://schemas.openxmlformats.org/officeDocument/2006/relationships/image" Target="../media/image37.png"/><Relationship Id="rId79" Type="http://schemas.openxmlformats.org/officeDocument/2006/relationships/hyperlink" Target="https://github.com/RASBR/assets-public/blob/main/home-assistant/home-assistant-wordmark-with-margins-monochrome-on-light.png?raw=true" TargetMode="External"/><Relationship Id="rId102" Type="http://schemas.openxmlformats.org/officeDocument/2006/relationships/image" Target="../media/image51.png"/><Relationship Id="rId123" Type="http://schemas.openxmlformats.org/officeDocument/2006/relationships/hyperlink" Target="https://github.com/RASBR/level_monitor/blob/main/mobile_screens/012_gozigh_mobile_app.png?raw=true" TargetMode="External"/><Relationship Id="rId128" Type="http://schemas.openxmlformats.org/officeDocument/2006/relationships/image" Target="../media/image64.png"/><Relationship Id="rId5" Type="http://schemas.openxmlformats.org/officeDocument/2006/relationships/hyperlink" Target="https://github.com/RASBR/assets-public/blob/main/devices/knx/crestron-din-ap3.png?raw=true" TargetMode="External"/><Relationship Id="rId90" Type="http://schemas.openxmlformats.org/officeDocument/2006/relationships/image" Target="../media/image45.png"/><Relationship Id="rId95" Type="http://schemas.openxmlformats.org/officeDocument/2006/relationships/hyperlink" Target="https://github.com/RASBR/level_monitor/blob/main/mobile_screens/001_gozigh_mobile_app_01.png?raw=true" TargetMode="External"/><Relationship Id="rId22" Type="http://schemas.openxmlformats.org/officeDocument/2006/relationships/image" Target="../media/image11.png"/><Relationship Id="rId27" Type="http://schemas.openxmlformats.org/officeDocument/2006/relationships/hyperlink" Target="https://github.com/RASBR/assets-public/blob/main/devices/knx/knx-ets6-proffessional.png?raw=true" TargetMode="External"/><Relationship Id="rId43" Type="http://schemas.openxmlformats.org/officeDocument/2006/relationships/hyperlink" Target="https://github.com/RASBR/assets-public/blob/main/devices/knx/gvs-ir-learner-2.png?raw=true" TargetMode="External"/><Relationship Id="rId48" Type="http://schemas.openxmlformats.org/officeDocument/2006/relationships/image" Target="../media/image24.png"/><Relationship Id="rId64" Type="http://schemas.openxmlformats.org/officeDocument/2006/relationships/image" Target="../media/image32.png"/><Relationship Id="rId69" Type="http://schemas.openxmlformats.org/officeDocument/2006/relationships/hyperlink" Target="https://github.com/RASBR/assets-public/blob/main/home-assistant/home-assistant-logomark-color-on-light.png?raw=true" TargetMode="External"/><Relationship Id="rId113" Type="http://schemas.openxmlformats.org/officeDocument/2006/relationships/hyperlink" Target="https://github.com/RASBR/level_monitor/blob/main/mobile_screens/007_gozigh_mobile_app.png?raw=true" TargetMode="External"/><Relationship Id="rId118" Type="http://schemas.openxmlformats.org/officeDocument/2006/relationships/image" Target="../media/image59.png"/><Relationship Id="rId134" Type="http://schemas.openxmlformats.org/officeDocument/2006/relationships/image" Target="../media/image67.png"/><Relationship Id="rId139" Type="http://schemas.openxmlformats.org/officeDocument/2006/relationships/hyperlink" Target="https://github.com/RASBR/level_monitor/blob/main/mobile_screens/018_gozigh_mobile_app.png?raw=true" TargetMode="External"/><Relationship Id="rId80" Type="http://schemas.openxmlformats.org/officeDocument/2006/relationships/image" Target="../media/image40.png"/><Relationship Id="rId85" Type="http://schemas.openxmlformats.org/officeDocument/2006/relationships/hyperlink" Target="https://github.com/RASBR/assets-public/blob/main/home-assistant/home-assistant-logomark-with-margins-color-on-light.png?raw=true" TargetMode="External"/><Relationship Id="rId12" Type="http://schemas.openxmlformats.org/officeDocument/2006/relationships/image" Target="../media/image6.png"/><Relationship Id="rId17" Type="http://schemas.openxmlformats.org/officeDocument/2006/relationships/hyperlink" Target="https://github.com/RASBR/assets-public/blob/main/devices/knx/crestron-tsr-310.png?raw=true" TargetMode="External"/><Relationship Id="rId33" Type="http://schemas.openxmlformats.org/officeDocument/2006/relationships/hyperlink" Target="https://github.com/RASBR/assets-public/blob/main/devices/knx/1home-logo.png?raw=true" TargetMode="External"/><Relationship Id="rId38" Type="http://schemas.openxmlformats.org/officeDocument/2006/relationships/image" Target="../media/image19.png"/><Relationship Id="rId59" Type="http://schemas.openxmlformats.org/officeDocument/2006/relationships/hyperlink" Target="https://github.com/RASBR/assets-public/blob/main/home-assistant/home-assistant-wordmark-with-margins-monochrome-on-dark.png?raw=true" TargetMode="External"/><Relationship Id="rId103" Type="http://schemas.openxmlformats.org/officeDocument/2006/relationships/hyperlink" Target="https://github.com/RASBR/level_monitor/blob/main/mobile_screens/004_gozigh_mobile_app.png?raw=true" TargetMode="External"/><Relationship Id="rId108" Type="http://schemas.openxmlformats.org/officeDocument/2006/relationships/image" Target="../media/image54.png"/><Relationship Id="rId124" Type="http://schemas.openxmlformats.org/officeDocument/2006/relationships/image" Target="../media/image62.png"/><Relationship Id="rId129" Type="http://schemas.openxmlformats.org/officeDocument/2006/relationships/hyperlink" Target="https://github.com/RASBR/level_monitor/blob/main/mobile_screens/013_gozigh_mobile_app_01.png?raw=true" TargetMode="External"/><Relationship Id="rId54" Type="http://schemas.openxmlformats.org/officeDocument/2006/relationships/image" Target="../media/image27.png"/><Relationship Id="rId70" Type="http://schemas.openxmlformats.org/officeDocument/2006/relationships/image" Target="../media/image35.png"/><Relationship Id="rId75" Type="http://schemas.openxmlformats.org/officeDocument/2006/relationships/hyperlink" Target="https://github.com/RASBR/assets-public/blob/main/home-assistant/home-assistant-wordmark-vertical-color-on-light.png?raw=true" TargetMode="External"/><Relationship Id="rId91" Type="http://schemas.openxmlformats.org/officeDocument/2006/relationships/hyperlink" Target="https://github.com/RASBR/level_monitor/blob/main/mobile_screens/000_gozigh_mobile_app.png?raw=true" TargetMode="External"/><Relationship Id="rId96" Type="http://schemas.openxmlformats.org/officeDocument/2006/relationships/image" Target="../media/image48.png"/><Relationship Id="rId140" Type="http://schemas.openxmlformats.org/officeDocument/2006/relationships/image" Target="../media/image70.png"/><Relationship Id="rId1" Type="http://schemas.openxmlformats.org/officeDocument/2006/relationships/hyperlink" Target="https://github.com/RASBR/assets-public/blob/main/devices/knx/crestron-cen-io-ir-104-1.png?raw=true" TargetMode="External"/><Relationship Id="rId6" Type="http://schemas.openxmlformats.org/officeDocument/2006/relationships/image" Target="../media/image3.png"/><Relationship Id="rId23" Type="http://schemas.openxmlformats.org/officeDocument/2006/relationships/hyperlink" Target="https://github.com/RASBR/assets-public/blob/main/devices/knx/knx-dongle.png?raw=true" TargetMode="External"/><Relationship Id="rId28" Type="http://schemas.openxmlformats.org/officeDocument/2006/relationships/image" Target="../media/image14.png"/><Relationship Id="rId49" Type="http://schemas.openxmlformats.org/officeDocument/2006/relationships/hyperlink" Target="https://github.com/RASBR/assets-public/blob/main/home-assistant/home-assistant-wordmark-color-on-light.png?raw=true" TargetMode="External"/><Relationship Id="rId114" Type="http://schemas.openxmlformats.org/officeDocument/2006/relationships/image" Target="../media/image57.png"/><Relationship Id="rId119" Type="http://schemas.openxmlformats.org/officeDocument/2006/relationships/hyperlink" Target="https://github.com/RASBR/level_monitor/blob/main/mobile_screens/010_gozigh_mobile_app.png?raw=true" TargetMode="External"/><Relationship Id="rId44" Type="http://schemas.openxmlformats.org/officeDocument/2006/relationships/image" Target="../media/image22.png"/><Relationship Id="rId60" Type="http://schemas.openxmlformats.org/officeDocument/2006/relationships/image" Target="../media/image30.png"/><Relationship Id="rId65" Type="http://schemas.openxmlformats.org/officeDocument/2006/relationships/hyperlink" Target="https://github.com/RASBR/assets-public/blob/main/home-assistant/home-assistant-wordmark-with-margins-color-on-light.png?raw=true" TargetMode="External"/><Relationship Id="rId81" Type="http://schemas.openxmlformats.org/officeDocument/2006/relationships/hyperlink" Target="https://github.com/RASBR/assets-public/blob/main/home-assistant/home-assistant-wordmark-color-on-dark.png?raw=true" TargetMode="External"/><Relationship Id="rId86" Type="http://schemas.openxmlformats.org/officeDocument/2006/relationships/image" Target="../media/image43.png"/><Relationship Id="rId130" Type="http://schemas.openxmlformats.org/officeDocument/2006/relationships/image" Target="../media/image65.png"/><Relationship Id="rId135" Type="http://schemas.openxmlformats.org/officeDocument/2006/relationships/hyperlink" Target="https://github.com/RASBR/level_monitor/blob/main/mobile_screens/016_gozigh_mobile_app.png?raw=true" TargetMode="External"/><Relationship Id="rId13" Type="http://schemas.openxmlformats.org/officeDocument/2006/relationships/hyperlink" Target="https://github.com/RASBR/assets-public/blob/main/devices/knx/crestron-hd-rx-101-1g-c-e-b-t.png?raw=true" TargetMode="External"/><Relationship Id="rId18" Type="http://schemas.openxmlformats.org/officeDocument/2006/relationships/image" Target="../media/image9.png"/><Relationship Id="rId39" Type="http://schemas.openxmlformats.org/officeDocument/2006/relationships/hyperlink" Target="https://github.com/RASBR/assets-public/blob/main/devices/knx/crestron-tsw-1050-b-s.png?raw=true" TargetMode="External"/><Relationship Id="rId109" Type="http://schemas.openxmlformats.org/officeDocument/2006/relationships/hyperlink" Target="https://github.com/RASBR/level_monitor/blob/main/mobile_screens/006_gozigh_mobile_app.png?raw=true" TargetMode="External"/><Relationship Id="rId34" Type="http://schemas.openxmlformats.org/officeDocument/2006/relationships/image" Target="../media/image17.png"/><Relationship Id="rId50" Type="http://schemas.openxmlformats.org/officeDocument/2006/relationships/image" Target="../media/image25.png"/><Relationship Id="rId55" Type="http://schemas.openxmlformats.org/officeDocument/2006/relationships/hyperlink" Target="https://github.com/RASBR/assets-public/blob/main/home-assistant/home-assistant-logomark-monochrome-on-light.png?raw=true" TargetMode="External"/><Relationship Id="rId76" Type="http://schemas.openxmlformats.org/officeDocument/2006/relationships/image" Target="../media/image38.png"/><Relationship Id="rId97" Type="http://schemas.openxmlformats.org/officeDocument/2006/relationships/hyperlink" Target="https://github.com/RASBR/level_monitor/blob/main/mobile_screens/002_gozigh_mobile_app.png?raw=true" TargetMode="External"/><Relationship Id="rId104" Type="http://schemas.openxmlformats.org/officeDocument/2006/relationships/image" Target="../media/image52.png"/><Relationship Id="rId120" Type="http://schemas.openxmlformats.org/officeDocument/2006/relationships/image" Target="../media/image60.png"/><Relationship Id="rId125" Type="http://schemas.openxmlformats.org/officeDocument/2006/relationships/hyperlink" Target="https://github.com/RASBR/level_monitor/blob/main/mobile_screens/012_gozigh_mobile_app_01.png?raw=true" TargetMode="External"/><Relationship Id="rId141" Type="http://schemas.openxmlformats.org/officeDocument/2006/relationships/hyperlink" Target="https://github.com/RASBR/level_monitor/blob/main/mobile_screens/019_gozigh_mobile_app.png?raw=true" TargetMode="External"/><Relationship Id="rId7" Type="http://schemas.openxmlformats.org/officeDocument/2006/relationships/hyperlink" Target="https://github.com/RASBR/assets-public/blob/main/devices/knx/crestron-dm-md6x6-1.png?raw=true" TargetMode="External"/><Relationship Id="rId71" Type="http://schemas.openxmlformats.org/officeDocument/2006/relationships/hyperlink" Target="https://github.com/RASBR/assets-public/blob/main/home-assistant/home-assistant-wordmark-vertical-color-on-dark.png?raw=true" TargetMode="External"/><Relationship Id="rId92" Type="http://schemas.openxmlformats.org/officeDocument/2006/relationships/image" Target="../media/image46.png"/><Relationship Id="rId2" Type="http://schemas.openxmlformats.org/officeDocument/2006/relationships/image" Target="../media/image1.png"/><Relationship Id="rId29" Type="http://schemas.openxmlformats.org/officeDocument/2006/relationships/hyperlink" Target="https://github.com/RASBR/assets-public/blob/main/devices/knx/zennio-logo.png?raw=true" TargetMode="External"/><Relationship Id="rId24" Type="http://schemas.openxmlformats.org/officeDocument/2006/relationships/image" Target="../media/image12.png"/><Relationship Id="rId40" Type="http://schemas.openxmlformats.org/officeDocument/2006/relationships/image" Target="../media/image20.png"/><Relationship Id="rId45" Type="http://schemas.openxmlformats.org/officeDocument/2006/relationships/hyperlink" Target="https://github.com/RASBR/assets-public/blob/main/devices/knx/gvs-knx-binip-4f-1.png?raw=true" TargetMode="External"/><Relationship Id="rId66" Type="http://schemas.openxmlformats.org/officeDocument/2006/relationships/image" Target="../media/image33.png"/><Relationship Id="rId87" Type="http://schemas.openxmlformats.org/officeDocument/2006/relationships/hyperlink" Target="https://github.com/RASBR/assets-public/blob/main/home-assistant/home-assistant-logomark-with-margins-monochrome-on-dark.png?raw=true" TargetMode="External"/><Relationship Id="rId110" Type="http://schemas.openxmlformats.org/officeDocument/2006/relationships/image" Target="../media/image55.png"/><Relationship Id="rId115" Type="http://schemas.openxmlformats.org/officeDocument/2006/relationships/hyperlink" Target="https://github.com/RASBR/level_monitor/blob/main/mobile_screens/008_gozigh_mobile_app.png?raw=true" TargetMode="External"/><Relationship Id="rId131" Type="http://schemas.openxmlformats.org/officeDocument/2006/relationships/hyperlink" Target="https://github.com/RASBR/level_monitor/blob/main/mobile_screens/014_gozigh_mobile_app.png?raw=true" TargetMode="External"/><Relationship Id="rId136" Type="http://schemas.openxmlformats.org/officeDocument/2006/relationships/image" Target="../media/image68.png"/><Relationship Id="rId61" Type="http://schemas.openxmlformats.org/officeDocument/2006/relationships/hyperlink" Target="https://github.com/RASBR/assets-public/blob/main/home-assistant/home-assistant-wordmark-vertical-monochrome-on-light.png?raw=true" TargetMode="External"/><Relationship Id="rId82" Type="http://schemas.openxmlformats.org/officeDocument/2006/relationships/image" Target="../media/image41.png"/><Relationship Id="rId19" Type="http://schemas.openxmlformats.org/officeDocument/2006/relationships/hyperlink" Target="https://github.com/RASBR/assets-public/blob/main/devices/knx/crestron-tsw-560-nc-b-s.png?raw=true" TargetMode="External"/><Relationship Id="rId14" Type="http://schemas.openxmlformats.org/officeDocument/2006/relationships/image" Target="../media/image7.png"/><Relationship Id="rId30" Type="http://schemas.openxmlformats.org/officeDocument/2006/relationships/image" Target="../media/image15.png"/><Relationship Id="rId35" Type="http://schemas.openxmlformats.org/officeDocument/2006/relationships/hyperlink" Target="https://github.com/RASBR/assets-public/blob/main/devices/knx/crestron-ci-knx.png?raw=true" TargetMode="External"/><Relationship Id="rId56" Type="http://schemas.openxmlformats.org/officeDocument/2006/relationships/image" Target="../media/image28.png"/><Relationship Id="rId77" Type="http://schemas.openxmlformats.org/officeDocument/2006/relationships/hyperlink" Target="https://github.com/RASBR/assets-public/blob/main/home-assistant/home-assistant-wordmark-vertical-monochrome-on-dark.png?raw=true" TargetMode="External"/><Relationship Id="rId100" Type="http://schemas.openxmlformats.org/officeDocument/2006/relationships/image" Target="../media/image50.png"/><Relationship Id="rId105" Type="http://schemas.openxmlformats.org/officeDocument/2006/relationships/hyperlink" Target="https://github.com/RASBR/level_monitor/blob/main/mobile_screens/005_gozigh_mobile_app.png?raw=true" TargetMode="External"/><Relationship Id="rId126" Type="http://schemas.openxmlformats.org/officeDocument/2006/relationships/image" Target="../media/image63.png"/><Relationship Id="rId8" Type="http://schemas.openxmlformats.org/officeDocument/2006/relationships/image" Target="../media/image4.png"/><Relationship Id="rId51" Type="http://schemas.openxmlformats.org/officeDocument/2006/relationships/hyperlink" Target="https://github.com/RASBR/assets-public/blob/main/home-assistant/home-assistant-wordmark-monochrome-on-dark.png?raw=true" TargetMode="External"/><Relationship Id="rId72" Type="http://schemas.openxmlformats.org/officeDocument/2006/relationships/image" Target="../media/image36.png"/><Relationship Id="rId93" Type="http://schemas.openxmlformats.org/officeDocument/2006/relationships/hyperlink" Target="https://github.com/RASBR/level_monitor/blob/main/mobile_screens/001_gozigh_mobile_app.png?raw=true" TargetMode="External"/><Relationship Id="rId98" Type="http://schemas.openxmlformats.org/officeDocument/2006/relationships/image" Target="../media/image49.png"/><Relationship Id="rId121" Type="http://schemas.openxmlformats.org/officeDocument/2006/relationships/hyperlink" Target="https://github.com/RASBR/level_monitor/blob/main/mobile_screens/011_gozigh_mobile_app.png?raw=true" TargetMode="External"/><Relationship Id="rId142" Type="http://schemas.openxmlformats.org/officeDocument/2006/relationships/image" Target="../media/image71.png"/><Relationship Id="rId3" Type="http://schemas.openxmlformats.org/officeDocument/2006/relationships/hyperlink" Target="https://github.com/RASBR/assets-public/blob/main/devices/knx/crestron-cen-io-ir-104.png?raw=true" TargetMode="External"/><Relationship Id="rId25" Type="http://schemas.openxmlformats.org/officeDocument/2006/relationships/hyperlink" Target="https://github.com/RASBR/assets-public/blob/main/devices/knx/knx-ets5-proffessional.png?raw=true" TargetMode="External"/><Relationship Id="rId46" Type="http://schemas.openxmlformats.org/officeDocument/2006/relationships/image" Target="../media/image23.png"/><Relationship Id="rId67" Type="http://schemas.openxmlformats.org/officeDocument/2006/relationships/hyperlink" Target="https://github.com/RASBR/assets-public/blob/main/home-assistant/home-assistant-social-media-logo-square.png?raw=true" TargetMode="External"/><Relationship Id="rId116" Type="http://schemas.openxmlformats.org/officeDocument/2006/relationships/image" Target="../media/image58.png"/><Relationship Id="rId137" Type="http://schemas.openxmlformats.org/officeDocument/2006/relationships/hyperlink" Target="https://github.com/RASBR/level_monitor/blob/main/mobile_screens/017_gozigh_mobile_app.png?raw=true" TargetMode="External"/><Relationship Id="rId20" Type="http://schemas.openxmlformats.org/officeDocument/2006/relationships/image" Target="../media/image10.png"/><Relationship Id="rId41" Type="http://schemas.openxmlformats.org/officeDocument/2006/relationships/hyperlink" Target="https://github.com/RASBR/assets-public/blob/main/devices/knx/gvs-4ch-ir-emitter.png?raw=true" TargetMode="External"/><Relationship Id="rId62" Type="http://schemas.openxmlformats.org/officeDocument/2006/relationships/image" Target="../media/image31.png"/><Relationship Id="rId83" Type="http://schemas.openxmlformats.org/officeDocument/2006/relationships/hyperlink" Target="https://github.com/RASBR/assets-public/blob/main/home-assistant/home-assistant-social-media-logo-dev.png?raw=true" TargetMode="External"/><Relationship Id="rId88" Type="http://schemas.openxmlformats.org/officeDocument/2006/relationships/image" Target="../media/image44.png"/><Relationship Id="rId111" Type="http://schemas.openxmlformats.org/officeDocument/2006/relationships/hyperlink" Target="https://github.com/RASBR/level_monitor/blob/main/mobile_screens/006_gozigh_mobile_app_01.png?raw=true" TargetMode="External"/><Relationship Id="rId132" Type="http://schemas.openxmlformats.org/officeDocument/2006/relationships/image" Target="../media/image66.png"/><Relationship Id="rId15" Type="http://schemas.openxmlformats.org/officeDocument/2006/relationships/hyperlink" Target="https://github.com/RASBR/assets-public/blob/main/devices/knx/crestron-hd-tx-101-1g-c-e-b-t.png?raw=true" TargetMode="External"/><Relationship Id="rId36" Type="http://schemas.openxmlformats.org/officeDocument/2006/relationships/image" Target="../media/image18.png"/><Relationship Id="rId57" Type="http://schemas.openxmlformats.org/officeDocument/2006/relationships/hyperlink" Target="https://github.com/RASBR/assets-public/blob/main/home-assistant/home-assistant-logomark-monochrome-on-dark.png?raw=true" TargetMode="External"/><Relationship Id="rId106" Type="http://schemas.openxmlformats.org/officeDocument/2006/relationships/image" Target="../media/image53.png"/><Relationship Id="rId127" Type="http://schemas.openxmlformats.org/officeDocument/2006/relationships/hyperlink" Target="https://github.com/RASBR/level_monitor/blob/main/mobile_screens/013_gozigh_mobile_app.png?raw=true" TargetMode="External"/><Relationship Id="rId10" Type="http://schemas.openxmlformats.org/officeDocument/2006/relationships/image" Target="../media/image5.png"/><Relationship Id="rId31" Type="http://schemas.openxmlformats.org/officeDocument/2006/relationships/hyperlink" Target="https://github.com/RASBR/assets-public/blob/main/devices/knx/1home-bridge.png?raw=true" TargetMode="External"/><Relationship Id="rId52" Type="http://schemas.openxmlformats.org/officeDocument/2006/relationships/image" Target="../media/image26.png"/><Relationship Id="rId73" Type="http://schemas.openxmlformats.org/officeDocument/2006/relationships/hyperlink" Target="https://github.com/RASBR/assets-public/blob/main/home-assistant/home-assistant-wordmark-monochrome-on-light.png?raw=true" TargetMode="External"/><Relationship Id="rId78" Type="http://schemas.openxmlformats.org/officeDocument/2006/relationships/image" Target="../media/image39.png"/><Relationship Id="rId94" Type="http://schemas.openxmlformats.org/officeDocument/2006/relationships/image" Target="../media/image47.png"/><Relationship Id="rId99" Type="http://schemas.openxmlformats.org/officeDocument/2006/relationships/hyperlink" Target="https://github.com/RASBR/level_monitor/blob/main/mobile_screens/002_gozigh_mobile_app_01.png?raw=true" TargetMode="External"/><Relationship Id="rId101" Type="http://schemas.openxmlformats.org/officeDocument/2006/relationships/hyperlink" Target="https://github.com/RASBR/level_monitor/blob/main/mobile_screens/003_gozigh_mobile_app.png?raw=true" TargetMode="External"/><Relationship Id="rId122" Type="http://schemas.openxmlformats.org/officeDocument/2006/relationships/image" Target="../media/image61.png"/><Relationship Id="rId4" Type="http://schemas.openxmlformats.org/officeDocument/2006/relationships/image" Target="../media/image2.png"/><Relationship Id="rId9" Type="http://schemas.openxmlformats.org/officeDocument/2006/relationships/hyperlink" Target="https://github.com/RASBR/assets-public/blob/main/devices/knx/crestron-dm-md6x6.png?raw=true" TargetMode="External"/><Relationship Id="rId26" Type="http://schemas.openxmlformats.org/officeDocument/2006/relationships/image" Target="../media/image13.png"/><Relationship Id="rId47" Type="http://schemas.openxmlformats.org/officeDocument/2006/relationships/hyperlink" Target="https://github.com/RASBR/assets-public/blob/main/devices/knx/zennio-zps320hic230.png?raw=true" TargetMode="External"/><Relationship Id="rId68" Type="http://schemas.openxmlformats.org/officeDocument/2006/relationships/image" Target="../media/image34.png"/><Relationship Id="rId89" Type="http://schemas.openxmlformats.org/officeDocument/2006/relationships/hyperlink" Target="https://github.com/RASBR/assets-public/blob/main/home-assistant/home-assistant-logomark-with-margins-monochrome-on-light.png?raw=true" TargetMode="External"/><Relationship Id="rId112" Type="http://schemas.openxmlformats.org/officeDocument/2006/relationships/image" Target="../media/image56.png"/><Relationship Id="rId133" Type="http://schemas.openxmlformats.org/officeDocument/2006/relationships/hyperlink" Target="https://github.com/RASBR/level_monitor/blob/main/mobile_screens/015_gozigh_mobile_app.png?raw=true" TargetMode="External"/><Relationship Id="rId16" Type="http://schemas.openxmlformats.org/officeDocument/2006/relationships/image" Target="../media/image8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  <webImageSrd>
    <address r:id="rId61"/>
    <blip r:id="rId62"/>
  </webImageSrd>
  <webImageSrd>
    <address r:id="rId63"/>
    <blip r:id="rId64"/>
  </webImageSrd>
  <webImageSrd>
    <address r:id="rId65"/>
    <blip r:id="rId66"/>
  </webImageSrd>
  <webImageSrd>
    <address r:id="rId67"/>
    <blip r:id="rId68"/>
  </webImageSrd>
  <webImageSrd>
    <address r:id="rId69"/>
    <blip r:id="rId70"/>
  </webImageSrd>
  <webImageSrd>
    <address r:id="rId71"/>
    <blip r:id="rId72"/>
  </webImageSrd>
  <webImageSrd>
    <address r:id="rId73"/>
    <blip r:id="rId74"/>
  </webImageSrd>
  <webImageSrd>
    <address r:id="rId75"/>
    <blip r:id="rId76"/>
  </webImageSrd>
  <webImageSrd>
    <address r:id="rId77"/>
    <blip r:id="rId78"/>
  </webImageSrd>
  <webImageSrd>
    <address r:id="rId79"/>
    <blip r:id="rId80"/>
  </webImageSrd>
  <webImageSrd>
    <address r:id="rId81"/>
    <blip r:id="rId82"/>
  </webImageSrd>
  <webImageSrd>
    <address r:id="rId83"/>
    <blip r:id="rId84"/>
  </webImageSrd>
  <webImageSrd>
    <address r:id="rId85"/>
    <blip r:id="rId86"/>
  </webImageSrd>
  <webImageSrd>
    <address r:id="rId87"/>
    <blip r:id="rId88"/>
  </webImageSrd>
  <webImageSrd>
    <address r:id="rId89"/>
    <blip r:id="rId90"/>
  </webImageSrd>
  <webImageSrd>
    <address r:id="rId91"/>
    <blip r:id="rId92"/>
  </webImageSrd>
  <webImageSrd>
    <address r:id="rId93"/>
    <blip r:id="rId94"/>
  </webImageSrd>
  <webImageSrd>
    <address r:id="rId95"/>
    <blip r:id="rId96"/>
  </webImageSrd>
  <webImageSrd>
    <address r:id="rId97"/>
    <blip r:id="rId98"/>
  </webImageSrd>
  <webImageSrd>
    <address r:id="rId99"/>
    <blip r:id="rId100"/>
  </webImageSrd>
  <webImageSrd>
    <address r:id="rId101"/>
    <blip r:id="rId102"/>
  </webImageSrd>
  <webImageSrd>
    <address r:id="rId103"/>
    <blip r:id="rId104"/>
  </webImageSrd>
  <webImageSrd>
    <address r:id="rId105"/>
    <blip r:id="rId106"/>
  </webImageSrd>
  <webImageSrd>
    <address r:id="rId107"/>
    <blip r:id="rId108"/>
  </webImageSrd>
  <webImageSrd>
    <address r:id="rId109"/>
    <blip r:id="rId110"/>
  </webImageSrd>
  <webImageSrd>
    <address r:id="rId111"/>
    <blip r:id="rId112"/>
  </webImageSrd>
  <webImageSrd>
    <address r:id="rId113"/>
    <blip r:id="rId114"/>
  </webImageSrd>
  <webImageSrd>
    <address r:id="rId115"/>
    <blip r:id="rId116"/>
  </webImageSrd>
  <webImageSrd>
    <address r:id="rId117"/>
    <blip r:id="rId118"/>
  </webImageSrd>
  <webImageSrd>
    <address r:id="rId119"/>
    <blip r:id="rId120"/>
  </webImageSrd>
  <webImageSrd>
    <address r:id="rId121"/>
    <blip r:id="rId122"/>
  </webImageSrd>
  <webImageSrd>
    <address r:id="rId123"/>
    <blip r:id="rId124"/>
  </webImageSrd>
  <webImageSrd>
    <address r:id="rId125"/>
    <blip r:id="rId126"/>
  </webImageSrd>
  <webImageSrd>
    <address r:id="rId127"/>
    <blip r:id="rId128"/>
  </webImageSrd>
  <webImageSrd>
    <address r:id="rId129"/>
    <blip r:id="rId130"/>
  </webImageSrd>
  <webImageSrd>
    <address r:id="rId131"/>
    <blip r:id="rId132"/>
  </webImageSrd>
  <webImageSrd>
    <address r:id="rId133"/>
    <blip r:id="rId134"/>
  </webImageSrd>
  <webImageSrd>
    <address r:id="rId135"/>
    <blip r:id="rId136"/>
  </webImageSrd>
  <webImageSrd>
    <address r:id="rId137"/>
    <blip r:id="rId138"/>
  </webImageSrd>
  <webImageSrd>
    <address r:id="rId139"/>
    <blip r:id="rId140"/>
  </webImageSrd>
  <webImageSrd>
    <address r:id="rId141"/>
    <blip r:id="rId142"/>
  </webImageSrd>
</webImagesSrd>
</file>

<file path=xl/richData/rdrichvalue.xml><?xml version="1.0" encoding="utf-8"?>
<rvData xmlns="http://schemas.microsoft.com/office/spreadsheetml/2017/richdata" count="72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  <rv s="0">
    <v>34</v>
    <v>1</v>
    <v>0</v>
    <v>0</v>
  </rv>
  <rv s="0">
    <v>35</v>
    <v>1</v>
    <v>0</v>
    <v>0</v>
  </rv>
  <rv s="0">
    <v>36</v>
    <v>1</v>
    <v>0</v>
    <v>0</v>
  </rv>
  <rv s="0">
    <v>37</v>
    <v>1</v>
    <v>0</v>
    <v>0</v>
  </rv>
  <rv s="0">
    <v>38</v>
    <v>1</v>
    <v>0</v>
    <v>0</v>
  </rv>
  <rv s="0">
    <v>39</v>
    <v>1</v>
    <v>0</v>
    <v>0</v>
  </rv>
  <rv s="0">
    <v>40</v>
    <v>1</v>
    <v>0</v>
    <v>0</v>
  </rv>
  <rv s="0">
    <v>41</v>
    <v>1</v>
    <v>0</v>
    <v>0</v>
  </rv>
  <rv s="0">
    <v>42</v>
    <v>1</v>
    <v>0</v>
    <v>0</v>
  </rv>
  <rv s="0">
    <v>43</v>
    <v>1</v>
    <v>0</v>
    <v>0</v>
  </rv>
  <rv s="0">
    <v>44</v>
    <v>1</v>
    <v>0</v>
    <v>0</v>
  </rv>
  <rv s="0">
    <v>45</v>
    <v>1</v>
    <v>0</v>
    <v>0</v>
  </rv>
  <rv s="0">
    <v>46</v>
    <v>1</v>
    <v>0</v>
    <v>0</v>
  </rv>
  <rv s="0">
    <v>47</v>
    <v>1</v>
    <v>0</v>
    <v>0</v>
  </rv>
  <rv s="0">
    <v>48</v>
    <v>1</v>
    <v>0</v>
    <v>0</v>
  </rv>
  <rv s="0">
    <v>49</v>
    <v>1</v>
    <v>0</v>
    <v>0</v>
  </rv>
  <rv s="0">
    <v>50</v>
    <v>1</v>
    <v>0</v>
    <v>0</v>
  </rv>
  <rv s="0">
    <v>51</v>
    <v>1</v>
    <v>0</v>
    <v>0</v>
  </rv>
  <rv s="0">
    <v>52</v>
    <v>1</v>
    <v>0</v>
    <v>0</v>
  </rv>
  <rv s="0">
    <v>53</v>
    <v>1</v>
    <v>0</v>
    <v>0</v>
  </rv>
  <rv s="1">
    <v>10</v>
    <v>12</v>
  </rv>
  <rv s="0">
    <v>54</v>
    <v>1</v>
    <v>0</v>
    <v>0</v>
  </rv>
  <rv s="0">
    <v>55</v>
    <v>1</v>
    <v>0</v>
    <v>0</v>
  </rv>
  <rv s="0">
    <v>56</v>
    <v>1</v>
    <v>0</v>
    <v>0</v>
  </rv>
  <rv s="0">
    <v>57</v>
    <v>1</v>
    <v>0</v>
    <v>0</v>
  </rv>
  <rv s="0">
    <v>58</v>
    <v>1</v>
    <v>0</v>
    <v>0</v>
  </rv>
  <rv s="0">
    <v>59</v>
    <v>1</v>
    <v>0</v>
    <v>0</v>
  </rv>
  <rv s="0">
    <v>60</v>
    <v>1</v>
    <v>0</v>
    <v>0</v>
  </rv>
  <rv s="0">
    <v>61</v>
    <v>1</v>
    <v>0</v>
    <v>0</v>
  </rv>
  <rv s="0">
    <v>62</v>
    <v>1</v>
    <v>0</v>
    <v>0</v>
  </rv>
  <rv s="0">
    <v>63</v>
    <v>1</v>
    <v>0</v>
    <v>0</v>
  </rv>
  <rv s="0">
    <v>64</v>
    <v>1</v>
    <v>0</v>
    <v>0</v>
  </rv>
  <rv s="0">
    <v>65</v>
    <v>1</v>
    <v>0</v>
    <v>0</v>
  </rv>
  <rv s="0">
    <v>66</v>
    <v>1</v>
    <v>0</v>
    <v>0</v>
  </rv>
  <rv s="0">
    <v>67</v>
    <v>1</v>
    <v>0</v>
    <v>0</v>
  </rv>
  <rv s="0">
    <v>68</v>
    <v>1</v>
    <v>0</v>
    <v>0</v>
  </rv>
  <rv s="0">
    <v>69</v>
    <v>1</v>
    <v>0</v>
    <v>0</v>
  </rv>
  <rv s="0">
    <v>70</v>
    <v>1</v>
    <v>0</v>
    <v>0</v>
  </rv>
</rvData>
</file>

<file path=xl/richData/rdrichvaluestructure.xml><?xml version="1.0" encoding="utf-8"?>
<rvStructures xmlns="http://schemas.microsoft.com/office/spreadsheetml/2017/richdata" count="2">
  <s t="_webimage">
    <k n="WebImageIdentifier" t="i"/>
    <k n="CalcOrigin" t="i"/>
    <k n="ComputedImage" t="b"/>
    <k n="ImageSizing" t="i"/>
  </s>
  <s t="_error">
    <k n="errorType" t="i"/>
    <k n="subType" t="i"/>
  </s>
</rvStructure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81A2E3C-FF51-4379-BBE6-440E4B27CF5A}" name="knx_final" displayName="knx_final" ref="C6:R45" tableType="queryTable" totalsRowShown="0" headerRowDxfId="125" dataDxfId="124">
  <autoFilter ref="C6:R45" xr:uid="{081A2E3C-FF51-4379-BBE6-440E4B27CF5A}"/>
  <tableColumns count="16">
    <tableColumn id="49" xr3:uid="{9BE77BAD-F677-44B5-95B2-DF5D57C5962E}" uniqueName="49" name="Image" queryTableFieldId="16" dataDxfId="123"/>
    <tableColumn id="50" xr3:uid="{74A1FCD3-E764-4209-A5C6-961CB8D99868}" uniqueName="50" name="FileName" queryTableFieldId="15" dataDxfId="122"/>
    <tableColumn id="51" xr3:uid="{9CF296D1-EE23-419C-8BA1-F72D94880DFC}" uniqueName="51" name="Index" queryTableFieldId="1" dataDxfId="121"/>
    <tableColumn id="52" xr3:uid="{78146AB5-C08A-475A-9CEB-46930BE8210F}" uniqueName="52" name="FullName" queryTableFieldId="2" dataDxfId="120"/>
    <tableColumn id="53" xr3:uid="{9C7AD2BB-E720-4A54-83EC-4581ED80EFED}" uniqueName="53" name="Name" queryTableFieldId="3" dataDxfId="119"/>
    <tableColumn id="54" xr3:uid="{3537791D-DFA8-4E73-8484-7B2287B50F51}" uniqueName="54" name="Extension" queryTableFieldId="4" dataDxfId="118"/>
    <tableColumn id="55" xr3:uid="{D82136B1-09DF-4C16-915E-90A3A7B82BC6}" uniqueName="55" name="Type" queryTableFieldId="5" dataDxfId="117"/>
    <tableColumn id="56" xr3:uid="{92CF6822-4B42-47D4-9E59-D7A4D97B15FA}" uniqueName="56" name="Order1" queryTableFieldId="6" dataDxfId="116"/>
    <tableColumn id="57" xr3:uid="{3DF46EBA-C81F-454B-BD96-8B141331D7C3}" uniqueName="57" name="Order2" queryTableFieldId="7" dataDxfId="115"/>
    <tableColumn id="58" xr3:uid="{78C18CF6-9A4A-4EFC-A4D4-75636E4A2F21}" uniqueName="58" name="Count" queryTableFieldId="8" dataDxfId="114"/>
    <tableColumn id="59" xr3:uid="{9978AE3F-5704-4351-BA8A-C3A1721BE507}" uniqueName="59" name="Link" queryTableFieldId="9" dataDxfId="113"/>
    <tableColumn id="60" xr3:uid="{3D4CC883-9055-4DC4-B3A5-022EE9187E8A}" uniqueName="60" name="MD-ImageOnly" queryTableFieldId="10" dataDxfId="112"/>
    <tableColumn id="61" xr3:uid="{6288C7FF-5DEF-495D-B69F-D7CE15DF3285}" uniqueName="61" name="MD-ImageLink" queryTableFieldId="11" dataDxfId="111"/>
    <tableColumn id="62" xr3:uid="{75F4DE8E-6DF1-4B22-AD28-F24A4B72DF6B}" uniqueName="62" name="MD-ImageLinkToFile" queryTableFieldId="12" dataDxfId="110"/>
    <tableColumn id="63" xr3:uid="{94117D74-B433-4ECD-AA36-B3045907200E}" uniqueName="63" name="MD-TableRecord" queryTableFieldId="13" dataDxfId="109"/>
    <tableColumn id="64" xr3:uid="{F43F75A4-43C4-40F5-9F4D-13B9E0918208}" uniqueName="64" name="GH-README-MD" queryTableFieldId="14" dataDxfId="108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A0C12615-27FC-4FB7-A9FA-879ABDD144BD}" name="knx_grouped" displayName="knx_grouped" ref="L2:Q3" tableType="queryTable" totalsRowShown="0" headerRowDxfId="107" dataDxfId="106">
  <autoFilter ref="L2:Q3" xr:uid="{A0C12615-27FC-4FB7-A9FA-879ABDD144BD}"/>
  <tableColumns count="6">
    <tableColumn id="1" xr3:uid="{3AA10E5A-A125-4687-B7B2-4E9D1262F381}" uniqueName="1" name="Index1" queryTableFieldId="1" dataDxfId="105"/>
    <tableColumn id="2" xr3:uid="{A3DE0AA2-471E-4E92-B1A5-D2840AA28067}" uniqueName="2" name="ImageOnly" queryTableFieldId="2" dataDxfId="104"/>
    <tableColumn id="3" xr3:uid="{278D26EA-2E9B-496D-83A1-4F722684D73F}" uniqueName="3" name="ImageLink" queryTableFieldId="3" dataDxfId="103"/>
    <tableColumn id="4" xr3:uid="{3D8869B6-3904-43A2-9C79-B731FAB5A88E}" uniqueName="4" name="ImageLinkToFile" queryTableFieldId="4" dataDxfId="102"/>
    <tableColumn id="5" xr3:uid="{E6275F2F-1612-4FEC-B9AB-E040FA50054C}" uniqueName="5" name="GHreadmeMD" queryTableFieldId="7" dataDxfId="101"/>
    <tableColumn id="6" xr3:uid="{B52229B0-5EE0-43CF-917A-6671D2F627A0}" uniqueName="6" name="MDTableRecords" queryTableFieldId="6" dataDxfId="100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77F6E91-C333-40D1-82FB-5FD466DFD337}" name="knx_setup" displayName="knx_setup" ref="B19:O58" tableType="queryTable" totalsRowShown="0" headerRowDxfId="99" dataDxfId="98">
  <autoFilter ref="B19:O58" xr:uid="{477F6E91-C333-40D1-82FB-5FD466DFD337}"/>
  <tableColumns count="14">
    <tableColumn id="11" xr3:uid="{2AE1E5CE-DFB2-44CD-B210-C14DEBCD607E}" uniqueName="11" name="Index" queryTableFieldId="13" dataDxfId="97"/>
    <tableColumn id="1" xr3:uid="{74F1D7D5-EF6A-4255-BBDA-F242ECF50C03}" uniqueName="1" name="FullName" queryTableFieldId="1" dataDxfId="96"/>
    <tableColumn id="2" xr3:uid="{B7093623-1FFE-4B6D-8FD9-5D611B023937}" uniqueName="2" name="Name" queryTableFieldId="2" dataDxfId="95"/>
    <tableColumn id="3" xr3:uid="{C99F02F7-4163-4CFB-8C34-5C0DD23B7CA8}" uniqueName="3" name="Extension" queryTableFieldId="3" dataDxfId="94"/>
    <tableColumn id="4" xr3:uid="{352AF6C3-3E22-4E41-98E8-9515C72957B6}" uniqueName="4" name="Type" queryTableFieldId="4" dataDxfId="93"/>
    <tableColumn id="5" xr3:uid="{610C1B3C-7F54-4B55-86ED-59F07DE61A7C}" uniqueName="5" name="Order1" queryTableFieldId="5" dataDxfId="92"/>
    <tableColumn id="6" xr3:uid="{1D636708-4ABD-48D9-BB0B-9C74F89580DC}" uniqueName="6" name="Order2" queryTableFieldId="6" dataDxfId="91"/>
    <tableColumn id="13" xr3:uid="{B4375DF0-0A40-4FA6-8469-3D85433D565F}" uniqueName="13" name="Count" queryTableFieldId="15" dataDxfId="90"/>
    <tableColumn id="7" xr3:uid="{693E6FC2-9166-40C5-A470-049392B34FC2}" uniqueName="7" name="Link" queryTableFieldId="7" dataDxfId="89" dataCellStyle="Hyperlink">
      <calculatedColumnFormula>$C$9 &amp; knx_setup[[#This Row],[FullName]] &amp; $C$11</calculatedColumnFormula>
    </tableColumn>
    <tableColumn id="8" xr3:uid="{D1D2F130-4D2D-4E5F-A1AA-70BA024B2F30}" uniqueName="8" name="MD-ImageOnly" queryTableFieldId="8" dataDxfId="88">
      <calculatedColumnFormula>$C$10 &amp; knx_setup[[#This Row],[Link]] &amp; $C$15 &amp; ")"</calculatedColumnFormula>
    </tableColumn>
    <tableColumn id="9" xr3:uid="{64EE6266-4B76-416B-98AC-4A4DC9F25B12}" uniqueName="9" name="MD-ImageLink" queryTableFieldId="9" dataDxfId="87">
      <calculatedColumnFormula>"[" &amp; knx_setup[[#This Row],[MD-ImageOnly]] &amp; "](url)"</calculatedColumnFormula>
    </tableColumn>
    <tableColumn id="12" xr3:uid="{0C380ACE-7D0C-41F6-8B6E-CDABD01DB482}" uniqueName="12" name="MD-ImageLinkToFile" queryTableFieldId="12" dataDxfId="86">
      <calculatedColumnFormula>"[" &amp;knx_setup[[#This Row],[MD-ImageOnly]] &amp; "](" &amp;knx_setup[[#This Row],[Link]] &amp; ")"</calculatedColumnFormula>
    </tableColumn>
    <tableColumn id="10" xr3:uid="{903A4B4C-BCEF-438C-B1B5-4774048867EB}" uniqueName="10" name="MD-TableRecord" queryTableFieldId="10" dataDxfId="85">
      <calculatedColumnFormula>"| " &amp; knx_setup[[#This Row],[MD-ImageLinkToFile]] &amp; " | " &amp; knx_setup[[#This Row],[FullName]] &amp; " | " &amp; knx_setup[[#This Row],[Count]] &amp; " |"</calculatedColumnFormula>
    </tableColumn>
    <tableColumn id="14" xr3:uid="{8A7B6263-D93C-4345-A1A4-5501C35CA135}" uniqueName="14" name="GH-README-MD" queryTableFieldId="16" dataDxfId="84">
      <calculatedColumnFormula>$F$9 &amp; $F$7 &amp; $F$8  &amp;knx_setup[[#This Row],[FullName]] &amp; $F$10 &amp;knx_setup[[#This Row],[FullName]] &amp; $F$15</calculatedColumnFormula>
    </tableColumn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FC1B54FF-E76F-4CD5-9B45-CF35B0716157}" name="ha_final" displayName="ha_final" ref="C6:R27" tableType="queryTable" totalsRowShown="0" headerRowDxfId="83" dataDxfId="82">
  <autoFilter ref="C6:R27" xr:uid="{FC1B54FF-E76F-4CD5-9B45-CF35B0716157}"/>
  <tableColumns count="16">
    <tableColumn id="49" xr3:uid="{45F91D3D-E773-48B3-B301-D84EF3ADD166}" uniqueName="49" name="Image" queryTableFieldId="16" dataDxfId="81"/>
    <tableColumn id="50" xr3:uid="{771580AE-25E4-4065-A004-AD0A18D2922C}" uniqueName="50" name="FileName" queryTableFieldId="15" dataDxfId="80" dataCellStyle="Hyperlink"/>
    <tableColumn id="51" xr3:uid="{CD6F4886-EF7E-4F73-931A-19540219F6CC}" uniqueName="51" name="Index" queryTableFieldId="1" dataDxfId="79"/>
    <tableColumn id="52" xr3:uid="{0D6E50FF-9B4B-40F1-904B-004C50365457}" uniqueName="52" name="FullName" queryTableFieldId="2" dataDxfId="78"/>
    <tableColumn id="53" xr3:uid="{D359DF8C-914B-42AC-B5FF-8D31326B2222}" uniqueName="53" name="Name" queryTableFieldId="3" dataDxfId="77"/>
    <tableColumn id="54" xr3:uid="{3482CA40-E833-47C9-A2C8-513BA8761183}" uniqueName="54" name="Extension" queryTableFieldId="4" dataDxfId="76"/>
    <tableColumn id="55" xr3:uid="{C4CE60AE-EA24-4CBE-BDEA-BEA48C5A1F4D}" uniqueName="55" name="Type" queryTableFieldId="5" dataDxfId="75"/>
    <tableColumn id="56" xr3:uid="{EA4F1711-A217-4658-BCD4-3A9221CE64CC}" uniqueName="56" name="Order1" queryTableFieldId="6" dataDxfId="74"/>
    <tableColumn id="57" xr3:uid="{3BB53D31-226C-47E9-BA74-1A69288790DA}" uniqueName="57" name="Order2" queryTableFieldId="7" dataDxfId="73"/>
    <tableColumn id="58" xr3:uid="{FCC64A0D-F660-448E-996C-444613F60590}" uniqueName="58" name="Count" queryTableFieldId="8" dataDxfId="72"/>
    <tableColumn id="59" xr3:uid="{37E13E5C-6E48-4920-ABE5-CBBAE693E10D}" uniqueName="59" name="Link" queryTableFieldId="9" dataDxfId="71"/>
    <tableColumn id="60" xr3:uid="{7963528C-1804-4E44-B99C-C8B4DDCA2708}" uniqueName="60" name="MD-ImageOnly" queryTableFieldId="10" dataDxfId="70"/>
    <tableColumn id="61" xr3:uid="{F43D7E32-CDBC-4AB5-9137-31A9D374F6C0}" uniqueName="61" name="MD-ImageLink" queryTableFieldId="11" dataDxfId="69"/>
    <tableColumn id="62" xr3:uid="{2C5D5157-E326-451A-BC80-3CC29C04BAE9}" uniqueName="62" name="MD-ImageLinkToFile" queryTableFieldId="12" dataDxfId="68"/>
    <tableColumn id="63" xr3:uid="{5CF642D2-0FF2-493F-8069-C3A653A1DBFA}" uniqueName="63" name="MD-TableRecord" queryTableFieldId="13" dataDxfId="67"/>
    <tableColumn id="64" xr3:uid="{E24BA52A-49AE-4D89-9934-5C444C9C4F44}" uniqueName="64" name="GH-README-MD" queryTableFieldId="14" dataDxfId="66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75338D85-7F37-42FD-9B41-2431CD9C1C98}" name="ha_grouped" displayName="ha_grouped" ref="L2:Q3" tableType="queryTable" totalsRowShown="0" headerRowDxfId="65" dataDxfId="64">
  <autoFilter ref="L2:Q3" xr:uid="{A0C12615-27FC-4FB7-A9FA-879ABDD144BD}"/>
  <tableColumns count="6">
    <tableColumn id="1" xr3:uid="{7577ABC5-E5FA-4479-803E-648E064D0F8F}" uniqueName="1" name="Index1" queryTableFieldId="1" dataDxfId="63"/>
    <tableColumn id="2" xr3:uid="{FDDD5F49-ECE5-4AC1-8B63-4A8238BF8425}" uniqueName="2" name="ImageOnly" queryTableFieldId="2" dataDxfId="62"/>
    <tableColumn id="3" xr3:uid="{CEE1A985-829D-4091-9CB0-763EA28F968A}" uniqueName="3" name="ImageLink" queryTableFieldId="3" dataDxfId="61"/>
    <tableColumn id="4" xr3:uid="{EDA7F379-F8A5-4707-86F9-BE28969D1855}" uniqueName="4" name="ImageLinkToFile" queryTableFieldId="4" dataDxfId="60"/>
    <tableColumn id="6" xr3:uid="{3640013B-7A4D-40E2-888F-19F29794C2DB}" uniqueName="6" name="MDTableRecords" queryTableFieldId="6" dataDxfId="59"/>
    <tableColumn id="5" xr3:uid="{27DEF61F-4DD7-4896-8F20-9ABFAFCF4749}" uniqueName="5" name="GHreadmeMD" queryTableFieldId="7" dataDxfId="58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64F5D80-5666-4CD0-A27E-71A342E7F852}" name="HA_setup" displayName="HA_setup" ref="B19:O40" tableType="queryTable" totalsRowShown="0" headerRowDxfId="57" dataDxfId="56">
  <autoFilter ref="B19:O40" xr:uid="{477F6E91-C333-40D1-82FB-5FD466DFD337}"/>
  <tableColumns count="14">
    <tableColumn id="11" xr3:uid="{ED8B89F6-F904-4292-A0E3-7E1893F7A8B0}" uniqueName="11" name="Index" queryTableFieldId="13" dataDxfId="55"/>
    <tableColumn id="1" xr3:uid="{B0823F2D-B686-4953-BF2E-865D87604A54}" uniqueName="1" name="FullName" queryTableFieldId="1" dataDxfId="54"/>
    <tableColumn id="2" xr3:uid="{161D7EA5-EF8D-4A24-9343-BC2ADE87A1D9}" uniqueName="2" name="Name" queryTableFieldId="2" dataDxfId="53"/>
    <tableColumn id="3" xr3:uid="{156C02F9-E8B3-425D-A2F0-CB30580E1228}" uniqueName="3" name="Extension" queryTableFieldId="3" dataDxfId="52"/>
    <tableColumn id="4" xr3:uid="{31F6C7C9-6CAB-44F4-AD78-7A0F67A7BFD2}" uniqueName="4" name="Type" queryTableFieldId="4" dataDxfId="51"/>
    <tableColumn id="5" xr3:uid="{F89ED2A6-A679-4E55-97E8-1688E6FB626E}" uniqueName="5" name="Order1" queryTableFieldId="5" dataDxfId="50"/>
    <tableColumn id="6" xr3:uid="{C44385F3-6362-4645-B2D1-9553964FA8F1}" uniqueName="6" name="Order2" queryTableFieldId="6" dataDxfId="49"/>
    <tableColumn id="13" xr3:uid="{97ECC8CA-1923-4201-90E9-F8EEB929A202}" uniqueName="13" name="Count" queryTableFieldId="15" dataDxfId="48"/>
    <tableColumn id="7" xr3:uid="{FF263D9D-B02E-4EED-9B33-7E3D186CB6D7}" uniqueName="7" name="Link" queryTableFieldId="7" dataDxfId="47" dataCellStyle="Hyperlink">
      <calculatedColumnFormula>$C$9 &amp; HA_setup[[#This Row],[FullName]] &amp; $C$11</calculatedColumnFormula>
    </tableColumn>
    <tableColumn id="8" xr3:uid="{60429741-4AB9-4220-878A-8273B9F35F6A}" uniqueName="8" name="MD-ImageOnly" queryTableFieldId="8" dataDxfId="46">
      <calculatedColumnFormula>$C$10 &amp; HA_setup[[#This Row],[Link]] &amp; $C$15 &amp; ")"</calculatedColumnFormula>
    </tableColumn>
    <tableColumn id="9" xr3:uid="{97839816-376E-4CA1-BA9B-6C4B6A6C51B5}" uniqueName="9" name="MD-ImageLink" queryTableFieldId="9" dataDxfId="45">
      <calculatedColumnFormula>"[" &amp; HA_setup[[#This Row],[MD-ImageOnly]] &amp; "](url)"</calculatedColumnFormula>
    </tableColumn>
    <tableColumn id="12" xr3:uid="{508809A1-42F4-45D6-AACF-C51590925C1B}" uniqueName="12" name="MD-ImageLinkToFile" queryTableFieldId="12" dataDxfId="44">
      <calculatedColumnFormula>"[" &amp;HA_setup[[#This Row],[MD-ImageOnly]] &amp; "](" &amp;HA_setup[[#This Row],[Link]] &amp; ")"</calculatedColumnFormula>
    </tableColumn>
    <tableColumn id="10" xr3:uid="{2E7BF1E4-DBF5-4F05-B345-DAF2B1F87BCD}" uniqueName="10" name="MD-TableRecord" queryTableFieldId="10" dataDxfId="43">
      <calculatedColumnFormula>"| " &amp; HA_setup[[#This Row],[MD-ImageLinkToFile]] &amp; " | " &amp; HA_setup[[#This Row],[FullName]] &amp; " | " &amp; HA_setup[[#This Row],[Count]] &amp; " |"</calculatedColumnFormula>
    </tableColumn>
    <tableColumn id="14" xr3:uid="{1D948668-6B76-4344-B36C-C044E38AEEA3}" uniqueName="14" name="GH-README-MD" queryTableFieldId="16" dataDxfId="42">
      <calculatedColumnFormula>$F$9 &amp; $F$7 &amp; $F$8  &amp;HA_setup[[#This Row],[FullName]] &amp; $F$10 &amp;HA_setup[[#This Row],[FullName]] &amp; $F$15</calculatedColumnFormula>
    </tableColumn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498471A9-1030-402A-9EE1-B2D6CF144D5B}" name="wls_final" displayName="wls_final" ref="C6:R33" tableType="queryTable" totalsRowShown="0" headerRowDxfId="41" dataDxfId="40">
  <autoFilter ref="C6:R33" xr:uid="{498471A9-1030-402A-9EE1-B2D6CF144D5B}"/>
  <tableColumns count="16">
    <tableColumn id="15" xr3:uid="{B1CEEB04-F9D5-4FB4-BB1D-FDF67B02DBF0}" uniqueName="15" name="Image" queryTableFieldId="15" dataDxfId="39">
      <calculatedColumnFormula>_xlfn.IMAGE(wls_final[[#This Row],[Link]])</calculatedColumnFormula>
    </tableColumn>
    <tableColumn id="16" xr3:uid="{D910E129-844C-466A-B79D-063182216AE7}" uniqueName="16" name="FileName" queryTableFieldId="16" dataDxfId="38" dataCellStyle="Hyperlink">
      <calculatedColumnFormula>HYPERLINK(wls_final[[#This Row],[Count]],wls_final[[#This Row],[FullName]])</calculatedColumnFormula>
    </tableColumn>
    <tableColumn id="1" xr3:uid="{C2A80F2A-A940-4C34-ABB0-0F85FCE6B454}" uniqueName="1" name="Index" queryTableFieldId="1" dataDxfId="37"/>
    <tableColumn id="2" xr3:uid="{FAD38136-F61C-4165-808B-D51660210D77}" uniqueName="2" name="FullName" queryTableFieldId="2" dataDxfId="36" dataCellStyle="Hyperlink"/>
    <tableColumn id="3" xr3:uid="{4F99B039-445C-4BE8-90F8-077B7EE10686}" uniqueName="3" name="Name" queryTableFieldId="3" dataDxfId="35"/>
    <tableColumn id="4" xr3:uid="{A81A13B7-9D8D-48FF-B6DD-468D40E833D8}" uniqueName="4" name="Extension" queryTableFieldId="4" dataDxfId="34"/>
    <tableColumn id="5" xr3:uid="{A6368AEF-4167-4B33-8675-9C08D800811F}" uniqueName="5" name="Type" queryTableFieldId="5" dataDxfId="33"/>
    <tableColumn id="6" xr3:uid="{2118702E-C330-4619-87D5-EFF38315E367}" uniqueName="6" name="Order1" queryTableFieldId="6" dataDxfId="32"/>
    <tableColumn id="7" xr3:uid="{09F712DE-2FD4-4F6E-8F1D-164D14CBDE6D}" uniqueName="7" name="Order2" queryTableFieldId="7" dataDxfId="31"/>
    <tableColumn id="8" xr3:uid="{BB70C5C2-DBE4-46C8-9F40-0B119ACD58E8}" uniqueName="8" name="Count" queryTableFieldId="8" dataDxfId="30"/>
    <tableColumn id="9" xr3:uid="{244D2B03-7BD2-4D2E-A098-7E3BC783B14D}" uniqueName="9" name="Link" queryTableFieldId="9" dataDxfId="29"/>
    <tableColumn id="10" xr3:uid="{3D8305AB-704A-4310-ADC8-4316BF3CA27F}" uniqueName="10" name="MD-ImageOnly" queryTableFieldId="10" dataDxfId="28"/>
    <tableColumn id="11" xr3:uid="{6F63DAED-8D25-4BC8-8393-C478D824EA0E}" uniqueName="11" name="MD-ImageLink" queryTableFieldId="11" dataDxfId="27"/>
    <tableColumn id="12" xr3:uid="{C92E6A74-E251-4008-B3E4-E38333B8AF79}" uniqueName="12" name="MD-ImageLinkToFile" queryTableFieldId="12" dataDxfId="26"/>
    <tableColumn id="13" xr3:uid="{763B62AA-FF88-49BF-BA67-FD1802E549CE}" uniqueName="13" name="MD-TableRecord" queryTableFieldId="13" dataDxfId="25"/>
    <tableColumn id="14" xr3:uid="{1F2D3F7C-8CE3-49AF-B29A-177487E5AA1B}" uniqueName="14" name="GH-README-MD" queryTableFieldId="14" dataDxfId="24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9C0B0835-6B4C-4B8F-9346-8151C59C1521}" name="wls_grouped" displayName="wls_grouped" ref="L2:Q3" tableType="queryTable" totalsRowShown="0" headerRowDxfId="23" dataDxfId="22">
  <autoFilter ref="L2:Q3" xr:uid="{9C0B0835-6B4C-4B8F-9346-8151C59C1521}"/>
  <tableColumns count="6">
    <tableColumn id="1" xr3:uid="{786BEACD-BDD6-47FC-BEEC-52448CD95FFF}" uniqueName="1" name="Index1" queryTableFieldId="1" dataDxfId="21"/>
    <tableColumn id="2" xr3:uid="{7DB84DFD-311F-4307-855A-F0E0D4EDCF1A}" uniqueName="2" name="ImageOnly" queryTableFieldId="2" dataDxfId="20"/>
    <tableColumn id="3" xr3:uid="{375D9C6A-E8F7-40A2-8942-DD69352AA101}" uniqueName="3" name="ImageLink" queryTableFieldId="3" dataDxfId="19"/>
    <tableColumn id="4" xr3:uid="{03C27516-C02A-40DA-897D-41FF7EFAD9C2}" uniqueName="4" name="ImageLinkToFile" queryTableFieldId="4" dataDxfId="18"/>
    <tableColumn id="5" xr3:uid="{1153F5E9-9878-402B-B909-7753CC21624B}" uniqueName="5" name="GHreadmeMD" queryTableFieldId="5" dataDxfId="17"/>
    <tableColumn id="6" xr3:uid="{D78BD4F1-317E-4AED-AB88-FD0F1B73B356}" uniqueName="6" name="MDTableRecords" queryTableFieldId="6" dataDxfId="16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5BCBE0F9-573F-4F03-9E4B-1F7E7C3F9DB5}" name="wls_setup" displayName="wls_setup" ref="B19:O45" tableType="queryTable" totalsRowShown="0" headerRowDxfId="15" dataDxfId="14">
  <autoFilter ref="B19:O45" xr:uid="{5BCBE0F9-573F-4F03-9E4B-1F7E7C3F9DB5}"/>
  <tableColumns count="14">
    <tableColumn id="1" xr3:uid="{EA0ED1B1-8607-4E7E-A454-37AFA9A708E3}" uniqueName="1" name="Index" queryTableFieldId="1" dataDxfId="13"/>
    <tableColumn id="2" xr3:uid="{785AE3DE-4A48-4FA9-BD77-2DD81F3C9BF8}" uniqueName="2" name="FullName" queryTableFieldId="2" dataDxfId="12"/>
    <tableColumn id="3" xr3:uid="{35F678B0-59B8-48AD-986D-A5D3FD197286}" uniqueName="3" name="Name" queryTableFieldId="3" dataDxfId="11"/>
    <tableColumn id="4" xr3:uid="{CFBD395C-EDE0-4141-A1FE-036100DD3AE9}" uniqueName="4" name="Extension" queryTableFieldId="4" dataDxfId="10"/>
    <tableColumn id="5" xr3:uid="{27321C73-19A3-43E2-B2AB-946C5C4A8B80}" uniqueName="5" name="Type" queryTableFieldId="5" dataDxfId="9"/>
    <tableColumn id="6" xr3:uid="{7716F6D3-BE37-4826-B86D-9500BA258919}" uniqueName="6" name="Order1" queryTableFieldId="6" dataDxfId="8"/>
    <tableColumn id="7" xr3:uid="{148FCD4D-3EF2-4D8A-9564-1A3D4E207469}" uniqueName="7" name="Order2" queryTableFieldId="7" dataDxfId="7"/>
    <tableColumn id="8" xr3:uid="{F3240079-CC26-4ABD-B372-BDA413604ABE}" uniqueName="8" name="Count" queryTableFieldId="8" dataDxfId="6"/>
    <tableColumn id="9" xr3:uid="{3E0B6F31-E3D1-4EF4-80D2-36BC999D3E87}" uniqueName="9" name="Link" queryTableFieldId="9" dataDxfId="5" dataCellStyle="Hyperlink">
      <calculatedColumnFormula>$C$9 &amp; wls_setup[[#This Row],[FullName]] &amp; $C$11</calculatedColumnFormula>
    </tableColumn>
    <tableColumn id="10" xr3:uid="{EC402EF6-0593-463B-8AB9-C4ED4B3A4857}" uniqueName="10" name="MD-ImageOnly" queryTableFieldId="10" dataDxfId="4">
      <calculatedColumnFormula>$C$10 &amp; wls_setup[[#This Row],[Link]] &amp; $C$15 &amp; ")"</calculatedColumnFormula>
    </tableColumn>
    <tableColumn id="11" xr3:uid="{8319F85F-8921-47C1-AF7D-80C6C245B702}" uniqueName="11" name="MD-ImageLink" queryTableFieldId="11" dataDxfId="3">
      <calculatedColumnFormula>"[" &amp; wls_setup[[#This Row],[MD-ImageOnly]] &amp; "](url)"</calculatedColumnFormula>
    </tableColumn>
    <tableColumn id="12" xr3:uid="{8CF60CED-3BC1-45EF-AC38-AFF6ED35B00B}" uniqueName="12" name="MD-ImageLinkToFile" queryTableFieldId="12" dataDxfId="2">
      <calculatedColumnFormula>"[" &amp; wls_setup[[#This Row],[MD-ImageOnly]] &amp; "](" &amp; wls_setup[[#This Row],[Link]] &amp; ")"</calculatedColumnFormula>
    </tableColumn>
    <tableColumn id="13" xr3:uid="{078A046C-9B34-40F2-BA52-2B74D29DBE4F}" uniqueName="13" name="MD-TableRecord" queryTableFieldId="13" dataDxfId="1">
      <calculatedColumnFormula>"| " &amp; wls_setup[[#This Row],[MD-ImageLinkToFile]] &amp; " | " &amp; wls_setup[[#This Row],[FullName]] &amp; " | " &amp; wls_setup[[#This Row],[Count]] &amp; " |"</calculatedColumnFormula>
    </tableColumn>
    <tableColumn id="14" xr3:uid="{72C65C65-E2CA-404C-8263-B6461D22EEEA}" uniqueName="14" name="GH-README-MD" queryTableFieldId="14" dataDxfId="0">
      <calculatedColumnFormula>$F$9 &amp; $F$7 &amp; $F$8  &amp; wls_setup[[#This Row],[FullName]] &amp; $F$10 &amp; wls_setup[[#This Row],[FullName]] &amp; $F$15</calculatedColumnFormula>
    </tableColumn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github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table" Target="../tables/table4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6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github.com/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table" Target="../tables/table7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hyperlink" Target="https://github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753AA0-9EDC-482B-A064-A595CCD20E2A}">
  <dimension ref="C2:T45"/>
  <sheetViews>
    <sheetView workbookViewId="0">
      <selection activeCell="D7" sqref="D7"/>
    </sheetView>
  </sheetViews>
  <sheetFormatPr defaultRowHeight="15" x14ac:dyDescent="0.25"/>
  <cols>
    <col min="1" max="2" width="9.140625" style="1"/>
    <col min="3" max="3" width="28.85546875" style="4" bestFit="1" customWidth="1"/>
    <col min="4" max="4" width="24.85546875" style="1" bestFit="1" customWidth="1"/>
    <col min="5" max="5" width="12.28515625" style="1" hidden="1" customWidth="1"/>
    <col min="6" max="6" width="19.85546875" style="1" hidden="1" customWidth="1"/>
    <col min="7" max="8" width="9.42578125" style="1" hidden="1" customWidth="1"/>
    <col min="9" max="9" width="10.5703125" style="2" hidden="1" customWidth="1"/>
    <col min="10" max="10" width="23.42578125" style="2" hidden="1" customWidth="1"/>
    <col min="11" max="11" width="18" style="2" hidden="1" customWidth="1"/>
    <col min="12" max="12" width="15.140625" style="9" customWidth="1"/>
    <col min="13" max="13" width="17.85546875" style="1" customWidth="1"/>
    <col min="14" max="14" width="20" style="1" customWidth="1"/>
    <col min="15" max="19" width="21.7109375" style="1" customWidth="1"/>
    <col min="20" max="20" width="26.5703125" style="2" customWidth="1"/>
    <col min="21" max="21" width="9.140625" style="1"/>
    <col min="22" max="22" width="9.28515625" style="1" bestFit="1" customWidth="1"/>
    <col min="23" max="23" width="27.85546875" style="1" customWidth="1"/>
    <col min="24" max="24" width="22.5703125" style="1" customWidth="1"/>
    <col min="25" max="25" width="23.7109375" style="1" customWidth="1"/>
    <col min="26" max="16384" width="9.140625" style="1"/>
  </cols>
  <sheetData>
    <row r="2" spans="3:20" x14ac:dyDescent="0.25">
      <c r="L2" s="9" t="s">
        <v>53</v>
      </c>
      <c r="M2" s="6" t="s">
        <v>16</v>
      </c>
      <c r="N2" s="6" t="s">
        <v>17</v>
      </c>
      <c r="O2" s="6" t="s">
        <v>54</v>
      </c>
      <c r="P2" t="s">
        <v>104</v>
      </c>
      <c r="Q2" s="6" t="s">
        <v>57</v>
      </c>
      <c r="R2" s="6"/>
      <c r="S2" s="2"/>
      <c r="T2" s="1"/>
    </row>
    <row r="3" spans="3:20" ht="54.75" customHeight="1" x14ac:dyDescent="0.25">
      <c r="L3" s="9">
        <v>1</v>
      </c>
      <c r="M3" s="5" t="s">
        <v>336</v>
      </c>
      <c r="N3" s="5" t="s">
        <v>337</v>
      </c>
      <c r="O3" s="5" t="s">
        <v>338</v>
      </c>
      <c r="P3" t="s">
        <v>339</v>
      </c>
      <c r="Q3" s="5" t="s">
        <v>340</v>
      </c>
      <c r="R3" s="5"/>
      <c r="S3" s="2"/>
      <c r="T3" s="1"/>
    </row>
    <row r="6" spans="3:20" x14ac:dyDescent="0.25">
      <c r="C6" s="4" t="s">
        <v>36</v>
      </c>
      <c r="D6" s="1" t="s">
        <v>52</v>
      </c>
      <c r="E6" s="1" t="s">
        <v>55</v>
      </c>
      <c r="F6" s="1" t="s">
        <v>6</v>
      </c>
      <c r="G6" s="1" t="s">
        <v>0</v>
      </c>
      <c r="H6" s="1" t="s">
        <v>1</v>
      </c>
      <c r="I6" s="1" t="s">
        <v>26</v>
      </c>
      <c r="J6" s="1" t="s">
        <v>23</v>
      </c>
      <c r="K6" s="1" t="s">
        <v>24</v>
      </c>
      <c r="L6" s="9" t="s">
        <v>58</v>
      </c>
      <c r="M6" s="2" t="s">
        <v>35</v>
      </c>
      <c r="N6" s="2" t="s">
        <v>34</v>
      </c>
      <c r="O6" s="2" t="s">
        <v>33</v>
      </c>
      <c r="P6" s="2" t="s">
        <v>45</v>
      </c>
      <c r="Q6" s="2" t="s">
        <v>56</v>
      </c>
      <c r="R6" s="2" t="s">
        <v>101</v>
      </c>
      <c r="T6"/>
    </row>
    <row r="7" spans="3:20" ht="56.25" customHeight="1" x14ac:dyDescent="0.25">
      <c r="C7" s="2" t="e" vm="1">
        <f>_xlfn.IMAGE(knx_final[[#This Row],[Link]])</f>
        <v>#VALUE!</v>
      </c>
      <c r="D7" s="3" t="str">
        <f>HYPERLINK(knx_final[[#This Row],[Count]],knx_final[[#This Row],[FullName]])</f>
        <v>crestron-cen-io-ir-104-1.png</v>
      </c>
      <c r="E7" s="2">
        <v>25</v>
      </c>
      <c r="F7" s="1" t="s">
        <v>306</v>
      </c>
      <c r="G7" s="1" t="s">
        <v>307</v>
      </c>
      <c r="H7" s="1" t="s">
        <v>2</v>
      </c>
      <c r="I7" s="1"/>
      <c r="J7" s="1"/>
      <c r="K7" s="1"/>
      <c r="L7" s="2"/>
      <c r="M7" s="2" t="s">
        <v>341</v>
      </c>
      <c r="N7" s="2" t="s">
        <v>342</v>
      </c>
      <c r="O7" s="2" t="s">
        <v>343</v>
      </c>
      <c r="P7" s="2" t="s">
        <v>344</v>
      </c>
      <c r="Q7" s="2" t="s">
        <v>345</v>
      </c>
      <c r="R7" s="2" t="s">
        <v>346</v>
      </c>
      <c r="T7"/>
    </row>
    <row r="8" spans="3:20" ht="56.25" customHeight="1" x14ac:dyDescent="0.25">
      <c r="C8" s="2" t="e" vm="2">
        <f>_xlfn.IMAGE(knx_final[[#This Row],[Link]])</f>
        <v>#VALUE!</v>
      </c>
      <c r="D8" s="3" t="str">
        <f>HYPERLINK(knx_final[[#This Row],[Count]],knx_final[[#This Row],[FullName]])</f>
        <v>crestron-cen-io-ir-104.png</v>
      </c>
      <c r="E8" s="2">
        <v>24</v>
      </c>
      <c r="F8" s="1" t="s">
        <v>304</v>
      </c>
      <c r="G8" s="1" t="s">
        <v>305</v>
      </c>
      <c r="H8" s="1" t="s">
        <v>2</v>
      </c>
      <c r="I8" s="1"/>
      <c r="J8" s="1"/>
      <c r="K8" s="1"/>
      <c r="L8" s="2"/>
      <c r="M8" s="2" t="s">
        <v>347</v>
      </c>
      <c r="N8" s="2" t="s">
        <v>348</v>
      </c>
      <c r="O8" s="2" t="s">
        <v>349</v>
      </c>
      <c r="P8" s="2" t="s">
        <v>350</v>
      </c>
      <c r="Q8" s="2" t="s">
        <v>351</v>
      </c>
      <c r="R8" s="2" t="s">
        <v>352</v>
      </c>
      <c r="T8"/>
    </row>
    <row r="9" spans="3:20" ht="56.25" customHeight="1" x14ac:dyDescent="0.25">
      <c r="C9" s="2" t="e" vm="3">
        <f>_xlfn.IMAGE(knx_final[[#This Row],[Link]])</f>
        <v>#VALUE!</v>
      </c>
      <c r="D9" s="3" t="str">
        <f>HYPERLINK(knx_final[[#This Row],[Count]],knx_final[[#This Row],[FullName]])</f>
        <v>crestron-din-ap3.png</v>
      </c>
      <c r="E9" s="2">
        <v>26</v>
      </c>
      <c r="F9" s="1" t="s">
        <v>308</v>
      </c>
      <c r="G9" s="1" t="s">
        <v>309</v>
      </c>
      <c r="H9" s="1" t="s">
        <v>2</v>
      </c>
      <c r="I9" s="1"/>
      <c r="J9" s="1"/>
      <c r="K9" s="1"/>
      <c r="L9" s="2"/>
      <c r="M9" s="2" t="s">
        <v>353</v>
      </c>
      <c r="N9" s="2" t="s">
        <v>354</v>
      </c>
      <c r="O9" s="2" t="s">
        <v>355</v>
      </c>
      <c r="P9" s="2" t="s">
        <v>356</v>
      </c>
      <c r="Q9" s="2" t="s">
        <v>357</v>
      </c>
      <c r="R9" s="2" t="s">
        <v>358</v>
      </c>
      <c r="T9"/>
    </row>
    <row r="10" spans="3:20" ht="56.25" customHeight="1" x14ac:dyDescent="0.25">
      <c r="C10" s="2" t="e" vm="4">
        <f>_xlfn.IMAGE(knx_final[[#This Row],[Link]])</f>
        <v>#VALUE!</v>
      </c>
      <c r="D10" s="3" t="str">
        <f>HYPERLINK(knx_final[[#This Row],[Count]],knx_final[[#This Row],[FullName]])</f>
        <v>crestron-dm-md6x6-1.png</v>
      </c>
      <c r="E10" s="2">
        <v>28</v>
      </c>
      <c r="F10" s="1" t="s">
        <v>312</v>
      </c>
      <c r="G10" s="1" t="s">
        <v>313</v>
      </c>
      <c r="H10" s="1" t="s">
        <v>2</v>
      </c>
      <c r="I10" s="1"/>
      <c r="J10" s="1"/>
      <c r="K10" s="1"/>
      <c r="L10" s="2"/>
      <c r="M10" s="2" t="s">
        <v>359</v>
      </c>
      <c r="N10" s="2" t="s">
        <v>360</v>
      </c>
      <c r="O10" s="2" t="s">
        <v>361</v>
      </c>
      <c r="P10" s="2" t="s">
        <v>362</v>
      </c>
      <c r="Q10" s="2" t="s">
        <v>363</v>
      </c>
      <c r="R10" s="2" t="s">
        <v>364</v>
      </c>
      <c r="T10"/>
    </row>
    <row r="11" spans="3:20" ht="56.25" customHeight="1" x14ac:dyDescent="0.25">
      <c r="C11" s="2" t="e" vm="5">
        <f>_xlfn.IMAGE(knx_final[[#This Row],[Link]])</f>
        <v>#VALUE!</v>
      </c>
      <c r="D11" s="3" t="str">
        <f>HYPERLINK(knx_final[[#This Row],[Count]],knx_final[[#This Row],[FullName]])</f>
        <v>crestron-dm-md6x6.png</v>
      </c>
      <c r="E11" s="2">
        <v>27</v>
      </c>
      <c r="F11" s="1" t="s">
        <v>310</v>
      </c>
      <c r="G11" s="1" t="s">
        <v>311</v>
      </c>
      <c r="H11" s="1" t="s">
        <v>2</v>
      </c>
      <c r="I11" s="1"/>
      <c r="J11" s="1"/>
      <c r="K11" s="1"/>
      <c r="L11" s="2"/>
      <c r="M11" s="2" t="s">
        <v>365</v>
      </c>
      <c r="N11" s="2" t="s">
        <v>366</v>
      </c>
      <c r="O11" s="2" t="s">
        <v>367</v>
      </c>
      <c r="P11" s="2" t="s">
        <v>368</v>
      </c>
      <c r="Q11" s="2" t="s">
        <v>369</v>
      </c>
      <c r="R11" s="2" t="s">
        <v>370</v>
      </c>
      <c r="T11"/>
    </row>
    <row r="12" spans="3:20" ht="56.25" customHeight="1" x14ac:dyDescent="0.25">
      <c r="C12" s="2" t="e" vm="6">
        <f>_xlfn.IMAGE(knx_final[[#This Row],[Link]])</f>
        <v>#VALUE!</v>
      </c>
      <c r="D12" s="3" t="str">
        <f>HYPERLINK(knx_final[[#This Row],[Count]],knx_final[[#This Row],[FullName]])</f>
        <v>crestron-dm-rx1-4k-c-1g.png</v>
      </c>
      <c r="E12" s="2">
        <v>29</v>
      </c>
      <c r="F12" s="1" t="s">
        <v>314</v>
      </c>
      <c r="G12" s="1" t="s">
        <v>315</v>
      </c>
      <c r="H12" s="1" t="s">
        <v>2</v>
      </c>
      <c r="I12" s="1"/>
      <c r="J12" s="1"/>
      <c r="K12" s="1"/>
      <c r="L12" s="2"/>
      <c r="M12" s="2" t="s">
        <v>371</v>
      </c>
      <c r="N12" s="2" t="s">
        <v>372</v>
      </c>
      <c r="O12" s="2" t="s">
        <v>373</v>
      </c>
      <c r="P12" s="2" t="s">
        <v>374</v>
      </c>
      <c r="Q12" s="2" t="s">
        <v>375</v>
      </c>
      <c r="R12" s="2" t="s">
        <v>376</v>
      </c>
      <c r="T12"/>
    </row>
    <row r="13" spans="3:20" ht="56.25" customHeight="1" x14ac:dyDescent="0.25">
      <c r="C13" s="2" t="e" vm="7">
        <f>_xlfn.IMAGE(knx_final[[#This Row],[Link]])</f>
        <v>#VALUE!</v>
      </c>
      <c r="D13" s="3" t="str">
        <f>HYPERLINK(knx_final[[#This Row],[Count]],knx_final[[#This Row],[FullName]])</f>
        <v>crestron-hd-rx-101-1g-c-e-b-t.png</v>
      </c>
      <c r="E13" s="2">
        <v>30</v>
      </c>
      <c r="F13" s="1" t="s">
        <v>316</v>
      </c>
      <c r="G13" s="1" t="s">
        <v>317</v>
      </c>
      <c r="H13" s="1" t="s">
        <v>2</v>
      </c>
      <c r="I13" s="1"/>
      <c r="J13" s="1"/>
      <c r="K13" s="1"/>
      <c r="L13" s="2"/>
      <c r="M13" s="2" t="s">
        <v>377</v>
      </c>
      <c r="N13" s="2" t="s">
        <v>378</v>
      </c>
      <c r="O13" s="2" t="s">
        <v>379</v>
      </c>
      <c r="P13" s="2" t="s">
        <v>380</v>
      </c>
      <c r="Q13" s="2" t="s">
        <v>381</v>
      </c>
      <c r="R13" s="2" t="s">
        <v>382</v>
      </c>
      <c r="T13"/>
    </row>
    <row r="14" spans="3:20" ht="56.25" customHeight="1" x14ac:dyDescent="0.25">
      <c r="C14" s="2" t="e" vm="8">
        <f>_xlfn.IMAGE(knx_final[[#This Row],[Link]])</f>
        <v>#VALUE!</v>
      </c>
      <c r="D14" s="3" t="str">
        <f>HYPERLINK(knx_final[[#This Row],[Count]],knx_final[[#This Row],[FullName]])</f>
        <v>crestron-hd-tx-101-1g-c-e-b-t.png</v>
      </c>
      <c r="E14" s="2">
        <v>38</v>
      </c>
      <c r="F14" s="1" t="s">
        <v>332</v>
      </c>
      <c r="G14" s="1" t="s">
        <v>333</v>
      </c>
      <c r="H14" s="1" t="s">
        <v>2</v>
      </c>
      <c r="I14" s="1"/>
      <c r="J14" s="1"/>
      <c r="K14" s="1"/>
      <c r="L14" s="2"/>
      <c r="M14" s="2" t="s">
        <v>383</v>
      </c>
      <c r="N14" s="2" t="s">
        <v>384</v>
      </c>
      <c r="O14" s="2" t="s">
        <v>385</v>
      </c>
      <c r="P14" s="2" t="s">
        <v>386</v>
      </c>
      <c r="Q14" s="2" t="s">
        <v>387</v>
      </c>
      <c r="R14" s="2" t="s">
        <v>388</v>
      </c>
      <c r="T14"/>
    </row>
    <row r="15" spans="3:20" ht="56.25" customHeight="1" x14ac:dyDescent="0.25">
      <c r="C15" s="2" t="e" vm="9">
        <f>_xlfn.IMAGE(knx_final[[#This Row],[Link]])</f>
        <v>#VALUE!</v>
      </c>
      <c r="D15" s="3" t="str">
        <f>HYPERLINK(knx_final[[#This Row],[Count]],knx_final[[#This Row],[FullName]])</f>
        <v>crestron-tsr-310.png</v>
      </c>
      <c r="E15" s="2">
        <v>34</v>
      </c>
      <c r="F15" s="1" t="s">
        <v>324</v>
      </c>
      <c r="G15" s="1" t="s">
        <v>325</v>
      </c>
      <c r="H15" s="1" t="s">
        <v>2</v>
      </c>
      <c r="I15" s="1"/>
      <c r="J15" s="1"/>
      <c r="K15" s="1"/>
      <c r="L15" s="2"/>
      <c r="M15" s="2" t="s">
        <v>389</v>
      </c>
      <c r="N15" s="2" t="s">
        <v>390</v>
      </c>
      <c r="O15" s="2" t="s">
        <v>391</v>
      </c>
      <c r="P15" s="2" t="s">
        <v>392</v>
      </c>
      <c r="Q15" s="2" t="s">
        <v>393</v>
      </c>
      <c r="R15" s="2" t="s">
        <v>394</v>
      </c>
      <c r="T15"/>
    </row>
    <row r="16" spans="3:20" ht="56.25" customHeight="1" x14ac:dyDescent="0.25">
      <c r="C16" s="2" t="e" vm="10">
        <f>_xlfn.IMAGE(knx_final[[#This Row],[Link]])</f>
        <v>#VALUE!</v>
      </c>
      <c r="D16" s="3" t="str">
        <f>HYPERLINK(knx_final[[#This Row],[Count]],knx_final[[#This Row],[FullName]])</f>
        <v>crestron-tsw-560-nc-b-s.png</v>
      </c>
      <c r="E16" s="2">
        <v>35</v>
      </c>
      <c r="F16" s="1" t="s">
        <v>326</v>
      </c>
      <c r="G16" s="1" t="s">
        <v>327</v>
      </c>
      <c r="H16" s="1" t="s">
        <v>2</v>
      </c>
      <c r="I16" s="1"/>
      <c r="J16" s="1"/>
      <c r="K16" s="1"/>
      <c r="L16" s="2"/>
      <c r="M16" s="2" t="s">
        <v>395</v>
      </c>
      <c r="N16" s="2" t="s">
        <v>396</v>
      </c>
      <c r="O16" s="2" t="s">
        <v>397</v>
      </c>
      <c r="P16" s="2" t="s">
        <v>398</v>
      </c>
      <c r="Q16" s="2" t="s">
        <v>399</v>
      </c>
      <c r="R16" s="2" t="s">
        <v>400</v>
      </c>
      <c r="T16"/>
    </row>
    <row r="17" spans="3:20" ht="56.25" customHeight="1" x14ac:dyDescent="0.25">
      <c r="C17" s="2" t="e" vm="11">
        <f>_xlfn.IMAGE(knx_final[[#This Row],[Link]])</f>
        <v>#VALUE!</v>
      </c>
      <c r="D17" s="3" t="str">
        <f>HYPERLINK(knx_final[[#This Row],[Count]],knx_final[[#This Row],[FullName]])</f>
        <v>crestron-tsw-760-nc-b-s.png</v>
      </c>
      <c r="E17" s="2">
        <v>36</v>
      </c>
      <c r="F17" s="1" t="s">
        <v>328</v>
      </c>
      <c r="G17" s="1" t="s">
        <v>329</v>
      </c>
      <c r="H17" s="1" t="s">
        <v>2</v>
      </c>
      <c r="I17" s="1"/>
      <c r="J17" s="1"/>
      <c r="K17" s="1"/>
      <c r="L17" s="2"/>
      <c r="M17" s="2" t="s">
        <v>401</v>
      </c>
      <c r="N17" s="2" t="s">
        <v>402</v>
      </c>
      <c r="O17" s="2" t="s">
        <v>403</v>
      </c>
      <c r="P17" s="2" t="s">
        <v>404</v>
      </c>
      <c r="Q17" s="2" t="s">
        <v>405</v>
      </c>
      <c r="R17" s="2" t="s">
        <v>406</v>
      </c>
      <c r="T17"/>
    </row>
    <row r="18" spans="3:20" ht="56.25" customHeight="1" x14ac:dyDescent="0.25">
      <c r="C18" s="2" t="e" vm="12">
        <f>_xlfn.IMAGE(knx_final[[#This Row],[Link]])</f>
        <v>#VALUE!</v>
      </c>
      <c r="D18" s="3" t="str">
        <f>HYPERLINK(knx_final[[#This Row],[Count]],knx_final[[#This Row],[FullName]])</f>
        <v>knx-dongle.png</v>
      </c>
      <c r="E18" s="2">
        <v>31</v>
      </c>
      <c r="F18" s="1" t="s">
        <v>318</v>
      </c>
      <c r="G18" s="1" t="s">
        <v>319</v>
      </c>
      <c r="H18" s="1" t="s">
        <v>2</v>
      </c>
      <c r="I18" s="1"/>
      <c r="J18" s="1"/>
      <c r="K18" s="1"/>
      <c r="L18" s="2"/>
      <c r="M18" s="2" t="s">
        <v>407</v>
      </c>
      <c r="N18" s="2" t="s">
        <v>408</v>
      </c>
      <c r="O18" s="2" t="s">
        <v>409</v>
      </c>
      <c r="P18" s="2" t="s">
        <v>410</v>
      </c>
      <c r="Q18" s="2" t="s">
        <v>411</v>
      </c>
      <c r="R18" s="2" t="s">
        <v>412</v>
      </c>
      <c r="T18"/>
    </row>
    <row r="19" spans="3:20" ht="56.25" customHeight="1" x14ac:dyDescent="0.25">
      <c r="C19" s="2" t="e" vm="13">
        <f>_xlfn.IMAGE(knx_final[[#This Row],[Link]])</f>
        <v>#VALUE!</v>
      </c>
      <c r="D19" s="3" t="str">
        <f>HYPERLINK(knx_final[[#This Row],[Count]],knx_final[[#This Row],[FullName]])</f>
        <v>knx-ets5-proffessional.png</v>
      </c>
      <c r="E19" s="2">
        <v>32</v>
      </c>
      <c r="F19" s="1" t="s">
        <v>320</v>
      </c>
      <c r="G19" s="1" t="s">
        <v>321</v>
      </c>
      <c r="H19" s="1" t="s">
        <v>2</v>
      </c>
      <c r="I19" s="1"/>
      <c r="J19" s="1"/>
      <c r="K19" s="1"/>
      <c r="L19" s="2"/>
      <c r="M19" s="2" t="s">
        <v>413</v>
      </c>
      <c r="N19" s="2" t="s">
        <v>414</v>
      </c>
      <c r="O19" s="2" t="s">
        <v>415</v>
      </c>
      <c r="P19" s="2" t="s">
        <v>416</v>
      </c>
      <c r="Q19" s="2" t="s">
        <v>417</v>
      </c>
      <c r="R19" s="2" t="s">
        <v>418</v>
      </c>
      <c r="T19"/>
    </row>
    <row r="20" spans="3:20" ht="56.25" customHeight="1" x14ac:dyDescent="0.25">
      <c r="C20" s="2" t="e" vm="14">
        <f>_xlfn.IMAGE(knx_final[[#This Row],[Link]])</f>
        <v>#VALUE!</v>
      </c>
      <c r="D20" s="3" t="str">
        <f>HYPERLINK(knx_final[[#This Row],[Count]],knx_final[[#This Row],[FullName]])</f>
        <v>knx-ets6-proffessional.png</v>
      </c>
      <c r="E20" s="2">
        <v>33</v>
      </c>
      <c r="F20" s="1" t="s">
        <v>322</v>
      </c>
      <c r="G20" s="1" t="s">
        <v>323</v>
      </c>
      <c r="H20" s="1" t="s">
        <v>2</v>
      </c>
      <c r="I20" s="1"/>
      <c r="J20" s="1"/>
      <c r="K20" s="1"/>
      <c r="L20" s="2"/>
      <c r="M20" s="2" t="s">
        <v>419</v>
      </c>
      <c r="N20" s="2" t="s">
        <v>420</v>
      </c>
      <c r="O20" s="2" t="s">
        <v>421</v>
      </c>
      <c r="P20" s="2" t="s">
        <v>422</v>
      </c>
      <c r="Q20" s="2" t="s">
        <v>423</v>
      </c>
      <c r="R20" s="2" t="s">
        <v>424</v>
      </c>
      <c r="T20"/>
    </row>
    <row r="21" spans="3:20" ht="56.25" customHeight="1" x14ac:dyDescent="0.25">
      <c r="C21" s="2" t="e" vm="15">
        <f>_xlfn.IMAGE(knx_final[[#This Row],[Link]])</f>
        <v>#VALUE!</v>
      </c>
      <c r="D21" s="3" t="str">
        <f>HYPERLINK(knx_final[[#This Row],[Count]],knx_final[[#This Row],[FullName]])</f>
        <v>zennio-logo.png</v>
      </c>
      <c r="E21" s="2">
        <v>37</v>
      </c>
      <c r="F21" s="1" t="s">
        <v>330</v>
      </c>
      <c r="G21" s="1" t="s">
        <v>331</v>
      </c>
      <c r="H21" s="1" t="s">
        <v>2</v>
      </c>
      <c r="I21" s="1"/>
      <c r="J21" s="1"/>
      <c r="K21" s="1"/>
      <c r="L21" s="2"/>
      <c r="M21" s="2" t="s">
        <v>425</v>
      </c>
      <c r="N21" s="2" t="s">
        <v>426</v>
      </c>
      <c r="O21" s="2" t="s">
        <v>427</v>
      </c>
      <c r="P21" s="2" t="s">
        <v>428</v>
      </c>
      <c r="Q21" s="2" t="s">
        <v>429</v>
      </c>
      <c r="R21" s="2" t="s">
        <v>430</v>
      </c>
      <c r="T21"/>
    </row>
    <row r="22" spans="3:20" ht="56.25" customHeight="1" x14ac:dyDescent="0.25">
      <c r="C22" s="2" t="e" vm="16">
        <f>_xlfn.IMAGE(knx_final[[#This Row],[Link]])</f>
        <v>#VALUE!</v>
      </c>
      <c r="D22" s="3" t="str">
        <f>HYPERLINK(knx_final[[#This Row],[Count]],knx_final[[#This Row],[FullName]])</f>
        <v>1home-bridge.png</v>
      </c>
      <c r="E22" s="2">
        <v>20</v>
      </c>
      <c r="F22" s="1" t="s">
        <v>296</v>
      </c>
      <c r="G22" s="1" t="s">
        <v>297</v>
      </c>
      <c r="H22" s="1" t="s">
        <v>2</v>
      </c>
      <c r="I22" s="1" t="s">
        <v>28</v>
      </c>
      <c r="J22" s="1"/>
      <c r="K22" s="1"/>
      <c r="L22" s="2"/>
      <c r="M22" s="2" t="s">
        <v>431</v>
      </c>
      <c r="N22" s="2" t="s">
        <v>432</v>
      </c>
      <c r="O22" s="2" t="s">
        <v>433</v>
      </c>
      <c r="P22" s="2" t="s">
        <v>434</v>
      </c>
      <c r="Q22" s="2" t="s">
        <v>435</v>
      </c>
      <c r="R22" s="2" t="s">
        <v>436</v>
      </c>
      <c r="T22"/>
    </row>
    <row r="23" spans="3:20" ht="56.25" customHeight="1" x14ac:dyDescent="0.25">
      <c r="C23" s="2" t="e" vm="17">
        <f>_xlfn.IMAGE(knx_final[[#This Row],[Link]])</f>
        <v>#VALUE!</v>
      </c>
      <c r="D23" s="3" t="str">
        <f>HYPERLINK(knx_final[[#This Row],[Count]],knx_final[[#This Row],[FullName]])</f>
        <v>1home-logo.png</v>
      </c>
      <c r="E23" s="2">
        <v>22</v>
      </c>
      <c r="F23" s="1" t="s">
        <v>300</v>
      </c>
      <c r="G23" s="1" t="s">
        <v>301</v>
      </c>
      <c r="H23" s="1" t="s">
        <v>2</v>
      </c>
      <c r="I23" s="1" t="s">
        <v>28</v>
      </c>
      <c r="J23" s="1"/>
      <c r="K23" s="1"/>
      <c r="L23" s="2"/>
      <c r="M23" s="2" t="s">
        <v>437</v>
      </c>
      <c r="N23" s="2" t="s">
        <v>438</v>
      </c>
      <c r="O23" s="2" t="s">
        <v>439</v>
      </c>
      <c r="P23" s="2" t="s">
        <v>440</v>
      </c>
      <c r="Q23" s="2" t="s">
        <v>441</v>
      </c>
      <c r="R23" s="2" t="s">
        <v>442</v>
      </c>
      <c r="T23"/>
    </row>
    <row r="24" spans="3:20" ht="56.25" customHeight="1" x14ac:dyDescent="0.25">
      <c r="C24" s="2" t="e" vm="18">
        <f>_xlfn.IMAGE(knx_final[[#This Row],[Link]])</f>
        <v>#VALUE!</v>
      </c>
      <c r="D24" s="3" t="str">
        <f>HYPERLINK(knx_final[[#This Row],[Count]],knx_final[[#This Row],[FullName]])</f>
        <v>crestron-ci-knx.png</v>
      </c>
      <c r="E24" s="2">
        <v>2</v>
      </c>
      <c r="F24" s="1" t="s">
        <v>3</v>
      </c>
      <c r="G24" s="1" t="s">
        <v>20</v>
      </c>
      <c r="H24" s="1" t="s">
        <v>2</v>
      </c>
      <c r="I24" s="1" t="s">
        <v>28</v>
      </c>
      <c r="J24" s="1"/>
      <c r="K24" s="1"/>
      <c r="L24" s="2"/>
      <c r="M24" s="2" t="s">
        <v>42</v>
      </c>
      <c r="N24" s="2" t="s">
        <v>105</v>
      </c>
      <c r="O24" s="2" t="s">
        <v>106</v>
      </c>
      <c r="P24" s="2" t="s">
        <v>107</v>
      </c>
      <c r="Q24" s="2" t="s">
        <v>108</v>
      </c>
      <c r="R24" s="2" t="s">
        <v>109</v>
      </c>
      <c r="T24"/>
    </row>
    <row r="25" spans="3:20" ht="56.25" customHeight="1" x14ac:dyDescent="0.25">
      <c r="C25" s="2" t="e" vm="19">
        <f>_xlfn.IMAGE(knx_final[[#This Row],[Link]])</f>
        <v>#VALUE!</v>
      </c>
      <c r="D25" s="3" t="str">
        <f>HYPERLINK(knx_final[[#This Row],[Count]],knx_final[[#This Row],[FullName]])</f>
        <v>crestron-logo.png</v>
      </c>
      <c r="E25" s="2">
        <v>19</v>
      </c>
      <c r="F25" s="1" t="s">
        <v>294</v>
      </c>
      <c r="G25" s="1" t="s">
        <v>295</v>
      </c>
      <c r="H25" s="1" t="s">
        <v>2</v>
      </c>
      <c r="I25" s="1" t="s">
        <v>28</v>
      </c>
      <c r="J25" s="1"/>
      <c r="K25" s="1"/>
      <c r="L25" s="2"/>
      <c r="M25" s="2" t="s">
        <v>443</v>
      </c>
      <c r="N25" s="2" t="s">
        <v>444</v>
      </c>
      <c r="O25" s="2" t="s">
        <v>445</v>
      </c>
      <c r="P25" s="2" t="s">
        <v>446</v>
      </c>
      <c r="Q25" s="2" t="s">
        <v>447</v>
      </c>
      <c r="R25" s="2" t="s">
        <v>448</v>
      </c>
      <c r="T25"/>
    </row>
    <row r="26" spans="3:20" ht="56.25" customHeight="1" x14ac:dyDescent="0.25">
      <c r="C26" s="2" t="e" vm="20">
        <f>_xlfn.IMAGE(knx_final[[#This Row],[Link]])</f>
        <v>#VALUE!</v>
      </c>
      <c r="D26" s="3" t="str">
        <f>HYPERLINK(knx_final[[#This Row],[Count]],knx_final[[#This Row],[FullName]])</f>
        <v>crestron-tsw-1050-b-s.png</v>
      </c>
      <c r="E26" s="2">
        <v>39</v>
      </c>
      <c r="F26" s="1" t="s">
        <v>334</v>
      </c>
      <c r="G26" s="1" t="s">
        <v>335</v>
      </c>
      <c r="H26" s="1" t="s">
        <v>2</v>
      </c>
      <c r="I26" s="1" t="s">
        <v>28</v>
      </c>
      <c r="J26" s="1"/>
      <c r="K26" s="1"/>
      <c r="L26" s="2"/>
      <c r="M26" s="2" t="s">
        <v>449</v>
      </c>
      <c r="N26" s="2" t="s">
        <v>450</v>
      </c>
      <c r="O26" s="2" t="s">
        <v>451</v>
      </c>
      <c r="P26" s="2" t="s">
        <v>452</v>
      </c>
      <c r="Q26" s="2" t="s">
        <v>453</v>
      </c>
      <c r="R26" s="2" t="s">
        <v>454</v>
      </c>
      <c r="T26"/>
    </row>
    <row r="27" spans="3:20" ht="56.25" customHeight="1" x14ac:dyDescent="0.25">
      <c r="C27" s="2" t="e" vm="21">
        <f>_xlfn.IMAGE(knx_final[[#This Row],[Link]])</f>
        <v>#VALUE!</v>
      </c>
      <c r="D27" s="3" t="str">
        <f>HYPERLINK(knx_final[[#This Row],[Count]],knx_final[[#This Row],[FullName]])</f>
        <v>gvs-4ch-ir-emitter.png</v>
      </c>
      <c r="E27" s="2">
        <v>3</v>
      </c>
      <c r="F27" s="1" t="s">
        <v>4</v>
      </c>
      <c r="G27" s="1" t="s">
        <v>21</v>
      </c>
      <c r="H27" s="1" t="s">
        <v>2</v>
      </c>
      <c r="I27" s="1" t="s">
        <v>28</v>
      </c>
      <c r="J27" s="1"/>
      <c r="K27" s="1"/>
      <c r="L27" s="2"/>
      <c r="M27" s="2" t="s">
        <v>43</v>
      </c>
      <c r="N27" s="2" t="s">
        <v>110</v>
      </c>
      <c r="O27" s="2" t="s">
        <v>111</v>
      </c>
      <c r="P27" s="2" t="s">
        <v>112</v>
      </c>
      <c r="Q27" s="2" t="s">
        <v>113</v>
      </c>
      <c r="R27" s="2" t="s">
        <v>114</v>
      </c>
      <c r="T27"/>
    </row>
    <row r="28" spans="3:20" ht="56.25" customHeight="1" x14ac:dyDescent="0.25">
      <c r="C28" s="2" t="e" vm="22">
        <f>_xlfn.IMAGE(knx_final[[#This Row],[Link]])</f>
        <v>#VALUE!</v>
      </c>
      <c r="D28" s="3" t="str">
        <f>HYPERLINK(knx_final[[#This Row],[Count]],knx_final[[#This Row],[FullName]])</f>
        <v>gvs-ir-learner-2.png</v>
      </c>
      <c r="E28" s="2">
        <v>1</v>
      </c>
      <c r="F28" s="1" t="s">
        <v>5</v>
      </c>
      <c r="G28" s="1" t="s">
        <v>22</v>
      </c>
      <c r="H28" s="1" t="s">
        <v>2</v>
      </c>
      <c r="I28" s="1" t="s">
        <v>28</v>
      </c>
      <c r="J28" s="1"/>
      <c r="K28" s="1"/>
      <c r="L28" s="2"/>
      <c r="M28" s="2" t="s">
        <v>44</v>
      </c>
      <c r="N28" s="2" t="s">
        <v>115</v>
      </c>
      <c r="O28" s="2" t="s">
        <v>116</v>
      </c>
      <c r="P28" s="2" t="s">
        <v>117</v>
      </c>
      <c r="Q28" s="2" t="s">
        <v>118</v>
      </c>
      <c r="R28" s="2" t="s">
        <v>119</v>
      </c>
      <c r="T28"/>
    </row>
    <row r="29" spans="3:20" ht="56.25" customHeight="1" x14ac:dyDescent="0.25">
      <c r="C29" s="2" t="e" vm="23">
        <f>_xlfn.IMAGE(knx_final[[#This Row],[Link]])</f>
        <v>#VALUE!</v>
      </c>
      <c r="D29" s="3" t="str">
        <f>HYPERLINK(knx_final[[#This Row],[Count]],knx_final[[#This Row],[FullName]])</f>
        <v>gvs-knx-binip-4f-1.png</v>
      </c>
      <c r="E29" s="2">
        <v>23</v>
      </c>
      <c r="F29" s="1" t="s">
        <v>302</v>
      </c>
      <c r="G29" s="1" t="s">
        <v>303</v>
      </c>
      <c r="H29" s="1" t="s">
        <v>2</v>
      </c>
      <c r="I29" s="1" t="s">
        <v>28</v>
      </c>
      <c r="J29" s="1"/>
      <c r="K29" s="1"/>
      <c r="L29" s="2"/>
      <c r="M29" s="2" t="s">
        <v>455</v>
      </c>
      <c r="N29" s="2" t="s">
        <v>456</v>
      </c>
      <c r="O29" s="2" t="s">
        <v>457</v>
      </c>
      <c r="P29" s="2" t="s">
        <v>458</v>
      </c>
      <c r="Q29" s="2" t="s">
        <v>459</v>
      </c>
      <c r="R29" s="2" t="s">
        <v>460</v>
      </c>
      <c r="T29"/>
    </row>
    <row r="30" spans="3:20" ht="84" customHeight="1" x14ac:dyDescent="0.25">
      <c r="C30" s="2"/>
      <c r="D30" s="3"/>
      <c r="E30" s="2">
        <v>4</v>
      </c>
      <c r="F30" s="1" t="s">
        <v>30</v>
      </c>
      <c r="G30" s="1" t="s">
        <v>31</v>
      </c>
      <c r="H30" s="1" t="s">
        <v>2</v>
      </c>
      <c r="I30" s="1" t="s">
        <v>28</v>
      </c>
      <c r="J30" s="1"/>
      <c r="K30" s="1"/>
      <c r="L30" s="2"/>
      <c r="M30" s="2" t="s">
        <v>41</v>
      </c>
      <c r="N30" s="2" t="s">
        <v>120</v>
      </c>
      <c r="O30" s="2" t="s">
        <v>121</v>
      </c>
      <c r="P30" s="2" t="s">
        <v>122</v>
      </c>
      <c r="Q30" s="2" t="s">
        <v>123</v>
      </c>
      <c r="R30" s="2" t="s">
        <v>124</v>
      </c>
      <c r="T30"/>
    </row>
    <row r="31" spans="3:20" x14ac:dyDescent="0.25">
      <c r="C31" s="1"/>
      <c r="E31" s="1">
        <v>21</v>
      </c>
      <c r="F31" s="1" t="s">
        <v>298</v>
      </c>
      <c r="G31" s="1" t="s">
        <v>299</v>
      </c>
      <c r="H31" s="1" t="s">
        <v>2</v>
      </c>
      <c r="I31" s="1" t="s">
        <v>28</v>
      </c>
      <c r="J31" s="1"/>
      <c r="K31" s="1"/>
      <c r="L31" s="1"/>
      <c r="M31" s="1" t="s">
        <v>461</v>
      </c>
      <c r="N31" s="1" t="s">
        <v>462</v>
      </c>
      <c r="O31" s="1" t="s">
        <v>463</v>
      </c>
      <c r="P31" s="1" t="s">
        <v>464</v>
      </c>
      <c r="Q31" s="1" t="s">
        <v>465</v>
      </c>
      <c r="R31" s="1" t="s">
        <v>466</v>
      </c>
    </row>
    <row r="32" spans="3:20" x14ac:dyDescent="0.25">
      <c r="C32" s="1"/>
      <c r="E32" s="1">
        <v>5</v>
      </c>
      <c r="F32" s="1" t="s">
        <v>266</v>
      </c>
      <c r="G32" s="1" t="s">
        <v>267</v>
      </c>
      <c r="H32" s="1" t="s">
        <v>2</v>
      </c>
      <c r="I32" s="1" t="s">
        <v>28</v>
      </c>
      <c r="J32" s="1"/>
      <c r="K32" s="1"/>
      <c r="L32" s="1"/>
      <c r="M32" s="1" t="s">
        <v>467</v>
      </c>
      <c r="N32" s="1" t="s">
        <v>468</v>
      </c>
      <c r="O32" s="1" t="s">
        <v>469</v>
      </c>
      <c r="P32" s="1" t="s">
        <v>470</v>
      </c>
      <c r="Q32" s="1" t="s">
        <v>471</v>
      </c>
      <c r="R32" s="1" t="s">
        <v>472</v>
      </c>
    </row>
    <row r="33" spans="3:18" x14ac:dyDescent="0.25">
      <c r="C33" s="1"/>
      <c r="E33" s="1">
        <v>6</v>
      </c>
      <c r="F33" s="1" t="s">
        <v>268</v>
      </c>
      <c r="G33" s="1" t="s">
        <v>269</v>
      </c>
      <c r="H33" s="1" t="s">
        <v>2</v>
      </c>
      <c r="I33" s="1" t="s">
        <v>28</v>
      </c>
      <c r="J33" s="1"/>
      <c r="K33" s="1"/>
      <c r="L33" s="1"/>
      <c r="M33" s="1" t="s">
        <v>473</v>
      </c>
      <c r="N33" s="1" t="s">
        <v>474</v>
      </c>
      <c r="O33" s="1" t="s">
        <v>475</v>
      </c>
      <c r="P33" s="1" t="s">
        <v>476</v>
      </c>
      <c r="Q33" s="1" t="s">
        <v>477</v>
      </c>
      <c r="R33" s="1" t="s">
        <v>478</v>
      </c>
    </row>
    <row r="34" spans="3:18" x14ac:dyDescent="0.25">
      <c r="C34" s="1"/>
      <c r="E34" s="1">
        <v>7</v>
      </c>
      <c r="F34" s="1" t="s">
        <v>270</v>
      </c>
      <c r="G34" s="1" t="s">
        <v>271</v>
      </c>
      <c r="H34" s="1" t="s">
        <v>2</v>
      </c>
      <c r="I34" s="1" t="s">
        <v>28</v>
      </c>
      <c r="J34" s="1"/>
      <c r="K34" s="1"/>
      <c r="L34" s="1"/>
      <c r="M34" s="1" t="s">
        <v>479</v>
      </c>
      <c r="N34" s="1" t="s">
        <v>480</v>
      </c>
      <c r="O34" s="1" t="s">
        <v>481</v>
      </c>
      <c r="P34" s="1" t="s">
        <v>482</v>
      </c>
      <c r="Q34" s="1" t="s">
        <v>483</v>
      </c>
      <c r="R34" s="1" t="s">
        <v>484</v>
      </c>
    </row>
    <row r="35" spans="3:18" x14ac:dyDescent="0.25">
      <c r="C35" s="1"/>
      <c r="E35" s="1">
        <v>9</v>
      </c>
      <c r="F35" s="1" t="s">
        <v>274</v>
      </c>
      <c r="G35" s="1" t="s">
        <v>275</v>
      </c>
      <c r="H35" s="1" t="s">
        <v>2</v>
      </c>
      <c r="I35" s="1" t="s">
        <v>28</v>
      </c>
      <c r="J35" s="1"/>
      <c r="K35" s="1"/>
      <c r="L35" s="1"/>
      <c r="M35" s="1" t="s">
        <v>485</v>
      </c>
      <c r="N35" s="1" t="s">
        <v>486</v>
      </c>
      <c r="O35" s="1" t="s">
        <v>487</v>
      </c>
      <c r="P35" s="1" t="s">
        <v>488</v>
      </c>
      <c r="Q35" s="1" t="s">
        <v>489</v>
      </c>
      <c r="R35" s="1" t="s">
        <v>490</v>
      </c>
    </row>
    <row r="36" spans="3:18" x14ac:dyDescent="0.25">
      <c r="C36" s="1"/>
      <c r="E36" s="1">
        <v>10</v>
      </c>
      <c r="F36" s="1" t="s">
        <v>276</v>
      </c>
      <c r="G36" s="1" t="s">
        <v>277</v>
      </c>
      <c r="H36" s="1" t="s">
        <v>2</v>
      </c>
      <c r="I36" s="1" t="s">
        <v>28</v>
      </c>
      <c r="J36" s="1"/>
      <c r="K36" s="1"/>
      <c r="L36" s="1"/>
      <c r="M36" s="1" t="s">
        <v>491</v>
      </c>
      <c r="N36" s="1" t="s">
        <v>492</v>
      </c>
      <c r="O36" s="1" t="s">
        <v>493</v>
      </c>
      <c r="P36" s="1" t="s">
        <v>494</v>
      </c>
      <c r="Q36" s="1" t="s">
        <v>495</v>
      </c>
      <c r="R36" s="1" t="s">
        <v>496</v>
      </c>
    </row>
    <row r="37" spans="3:18" x14ac:dyDescent="0.25">
      <c r="C37" s="1"/>
      <c r="E37" s="1">
        <v>8</v>
      </c>
      <c r="F37" s="1" t="s">
        <v>272</v>
      </c>
      <c r="G37" s="1" t="s">
        <v>273</v>
      </c>
      <c r="H37" s="1" t="s">
        <v>2</v>
      </c>
      <c r="I37" s="1" t="s">
        <v>28</v>
      </c>
      <c r="J37" s="1"/>
      <c r="K37" s="1"/>
      <c r="L37" s="1"/>
      <c r="M37" s="1" t="s">
        <v>497</v>
      </c>
      <c r="N37" s="1" t="s">
        <v>498</v>
      </c>
      <c r="O37" s="1" t="s">
        <v>499</v>
      </c>
      <c r="P37" s="1" t="s">
        <v>500</v>
      </c>
      <c r="Q37" s="1" t="s">
        <v>501</v>
      </c>
      <c r="R37" s="1" t="s">
        <v>502</v>
      </c>
    </row>
    <row r="38" spans="3:18" x14ac:dyDescent="0.25">
      <c r="C38" s="1"/>
      <c r="E38" s="1">
        <v>11</v>
      </c>
      <c r="F38" s="1" t="s">
        <v>278</v>
      </c>
      <c r="G38" s="1" t="s">
        <v>279</v>
      </c>
      <c r="H38" s="1" t="s">
        <v>2</v>
      </c>
      <c r="I38" s="1" t="s">
        <v>28</v>
      </c>
      <c r="J38" s="1"/>
      <c r="K38" s="1"/>
      <c r="L38" s="1"/>
      <c r="M38" s="1" t="s">
        <v>503</v>
      </c>
      <c r="N38" s="1" t="s">
        <v>504</v>
      </c>
      <c r="O38" s="1" t="s">
        <v>505</v>
      </c>
      <c r="P38" s="1" t="s">
        <v>506</v>
      </c>
      <c r="Q38" s="1" t="s">
        <v>507</v>
      </c>
      <c r="R38" s="1" t="s">
        <v>508</v>
      </c>
    </row>
    <row r="39" spans="3:18" x14ac:dyDescent="0.25">
      <c r="C39" s="1"/>
      <c r="E39" s="1">
        <v>12</v>
      </c>
      <c r="F39" s="1" t="s">
        <v>280</v>
      </c>
      <c r="G39" s="1" t="s">
        <v>281</v>
      </c>
      <c r="H39" s="1" t="s">
        <v>2</v>
      </c>
      <c r="I39" s="1" t="s">
        <v>28</v>
      </c>
      <c r="J39" s="1"/>
      <c r="K39" s="1"/>
      <c r="L39" s="1"/>
      <c r="M39" s="1" t="s">
        <v>509</v>
      </c>
      <c r="N39" s="1" t="s">
        <v>510</v>
      </c>
      <c r="O39" s="1" t="s">
        <v>511</v>
      </c>
      <c r="P39" s="1" t="s">
        <v>512</v>
      </c>
      <c r="Q39" s="1" t="s">
        <v>513</v>
      </c>
      <c r="R39" s="1" t="s">
        <v>514</v>
      </c>
    </row>
    <row r="40" spans="3:18" x14ac:dyDescent="0.25">
      <c r="C40" s="1"/>
      <c r="E40" s="1">
        <v>13</v>
      </c>
      <c r="F40" s="1" t="s">
        <v>282</v>
      </c>
      <c r="G40" s="1" t="s">
        <v>283</v>
      </c>
      <c r="H40" s="1" t="s">
        <v>2</v>
      </c>
      <c r="I40" s="1" t="s">
        <v>28</v>
      </c>
      <c r="J40" s="1"/>
      <c r="K40" s="1"/>
      <c r="L40" s="1"/>
      <c r="M40" s="1" t="s">
        <v>515</v>
      </c>
      <c r="N40" s="1" t="s">
        <v>516</v>
      </c>
      <c r="O40" s="1" t="s">
        <v>517</v>
      </c>
      <c r="P40" s="1" t="s">
        <v>518</v>
      </c>
      <c r="Q40" s="1" t="s">
        <v>519</v>
      </c>
      <c r="R40" s="1" t="s">
        <v>520</v>
      </c>
    </row>
    <row r="41" spans="3:18" x14ac:dyDescent="0.25">
      <c r="C41" s="1"/>
      <c r="E41" s="1">
        <v>14</v>
      </c>
      <c r="F41" s="1" t="s">
        <v>284</v>
      </c>
      <c r="G41" s="1" t="s">
        <v>285</v>
      </c>
      <c r="H41" s="1" t="s">
        <v>2</v>
      </c>
      <c r="I41" s="1" t="s">
        <v>28</v>
      </c>
      <c r="J41" s="1"/>
      <c r="K41" s="1"/>
      <c r="L41" s="1"/>
      <c r="M41" s="1" t="s">
        <v>521</v>
      </c>
      <c r="N41" s="1" t="s">
        <v>522</v>
      </c>
      <c r="O41" s="1" t="s">
        <v>523</v>
      </c>
      <c r="P41" s="1" t="s">
        <v>524</v>
      </c>
      <c r="Q41" s="1" t="s">
        <v>525</v>
      </c>
      <c r="R41" s="1" t="s">
        <v>526</v>
      </c>
    </row>
    <row r="42" spans="3:18" x14ac:dyDescent="0.25">
      <c r="C42" s="1"/>
      <c r="E42" s="1">
        <v>15</v>
      </c>
      <c r="F42" s="1" t="s">
        <v>286</v>
      </c>
      <c r="G42" s="1" t="s">
        <v>287</v>
      </c>
      <c r="H42" s="1" t="s">
        <v>2</v>
      </c>
      <c r="I42" s="1" t="s">
        <v>28</v>
      </c>
      <c r="J42" s="1"/>
      <c r="K42" s="1"/>
      <c r="L42" s="1"/>
      <c r="M42" s="1" t="s">
        <v>527</v>
      </c>
      <c r="N42" s="1" t="s">
        <v>528</v>
      </c>
      <c r="O42" s="1" t="s">
        <v>529</v>
      </c>
      <c r="P42" s="1" t="s">
        <v>530</v>
      </c>
      <c r="Q42" s="1" t="s">
        <v>531</v>
      </c>
      <c r="R42" s="1" t="s">
        <v>532</v>
      </c>
    </row>
    <row r="43" spans="3:18" x14ac:dyDescent="0.25">
      <c r="C43" s="1"/>
      <c r="E43" s="1">
        <v>16</v>
      </c>
      <c r="F43" s="1" t="s">
        <v>288</v>
      </c>
      <c r="G43" s="1" t="s">
        <v>289</v>
      </c>
      <c r="H43" s="1" t="s">
        <v>2</v>
      </c>
      <c r="I43" s="1" t="s">
        <v>28</v>
      </c>
      <c r="J43" s="1"/>
      <c r="K43" s="1"/>
      <c r="L43" s="1"/>
      <c r="M43" s="1" t="s">
        <v>533</v>
      </c>
      <c r="N43" s="1" t="s">
        <v>534</v>
      </c>
      <c r="O43" s="1" t="s">
        <v>535</v>
      </c>
      <c r="P43" s="1" t="s">
        <v>536</v>
      </c>
      <c r="Q43" s="1" t="s">
        <v>537</v>
      </c>
      <c r="R43" s="1" t="s">
        <v>538</v>
      </c>
    </row>
    <row r="44" spans="3:18" x14ac:dyDescent="0.25">
      <c r="C44" s="1"/>
      <c r="E44" s="1">
        <v>17</v>
      </c>
      <c r="F44" s="1" t="s">
        <v>290</v>
      </c>
      <c r="G44" s="1" t="s">
        <v>291</v>
      </c>
      <c r="H44" s="1" t="s">
        <v>2</v>
      </c>
      <c r="I44" s="1" t="s">
        <v>28</v>
      </c>
      <c r="J44" s="1"/>
      <c r="K44" s="1"/>
      <c r="L44" s="1"/>
      <c r="M44" s="1" t="s">
        <v>539</v>
      </c>
      <c r="N44" s="1" t="s">
        <v>540</v>
      </c>
      <c r="O44" s="1" t="s">
        <v>541</v>
      </c>
      <c r="P44" s="1" t="s">
        <v>542</v>
      </c>
      <c r="Q44" s="1" t="s">
        <v>543</v>
      </c>
      <c r="R44" s="1" t="s">
        <v>544</v>
      </c>
    </row>
    <row r="45" spans="3:18" x14ac:dyDescent="0.25">
      <c r="C45" s="1" t="e" vm="24">
        <f>_xlfn.IMAGE(knx_final[[#This Row],[Link]])</f>
        <v>#VALUE!</v>
      </c>
      <c r="D45" s="1" t="str">
        <f>HYPERLINK(knx_final[[#This Row],[Count]],knx_final[[#This Row],[FullName]])</f>
        <v>zennio-zps320hic230.png</v>
      </c>
      <c r="E45" s="1">
        <v>18</v>
      </c>
      <c r="F45" s="1" t="s">
        <v>292</v>
      </c>
      <c r="G45" s="1" t="s">
        <v>293</v>
      </c>
      <c r="H45" s="1" t="s">
        <v>2</v>
      </c>
      <c r="I45" s="1" t="s">
        <v>28</v>
      </c>
      <c r="J45" s="1"/>
      <c r="K45" s="1"/>
      <c r="L45" s="1"/>
      <c r="M45" s="1" t="s">
        <v>545</v>
      </c>
      <c r="N45" s="1" t="s">
        <v>546</v>
      </c>
      <c r="O45" s="1" t="s">
        <v>547</v>
      </c>
      <c r="P45" s="1" t="s">
        <v>548</v>
      </c>
      <c r="Q45" s="1" t="s">
        <v>549</v>
      </c>
      <c r="R45" s="1" t="s">
        <v>550</v>
      </c>
    </row>
  </sheetData>
  <phoneticPr fontId="3" type="noConversion"/>
  <pageMargins left="0.7" right="0.7" top="0.75" bottom="0.75" header="0.3" footer="0.3"/>
  <tableParts count="2">
    <tablePart r:id="rId1"/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D351A1-A8EA-4E49-8268-EDCBE4D34204}">
  <dimension ref="B2:O58"/>
  <sheetViews>
    <sheetView tabSelected="1" workbookViewId="0">
      <selection activeCell="C6" sqref="A1:XFD1048576"/>
    </sheetView>
  </sheetViews>
  <sheetFormatPr defaultRowHeight="15" x14ac:dyDescent="0.25"/>
  <cols>
    <col min="1" max="1" width="9.140625" style="1"/>
    <col min="2" max="2" width="21.7109375" style="4" customWidth="1"/>
    <col min="3" max="3" width="24.85546875" style="1" bestFit="1" customWidth="1"/>
    <col min="4" max="4" width="12.28515625" style="1" bestFit="1" customWidth="1"/>
    <col min="5" max="5" width="12.28515625" style="1" customWidth="1"/>
    <col min="6" max="6" width="19.85546875" style="1" bestFit="1" customWidth="1"/>
    <col min="7" max="8" width="9.140625" style="1"/>
    <col min="9" max="9" width="13" style="5" customWidth="1"/>
    <col min="10" max="10" width="16.42578125" style="5" customWidth="1"/>
    <col min="11" max="11" width="15.140625" style="5" customWidth="1"/>
    <col min="12" max="12" width="21" style="2" customWidth="1"/>
    <col min="13" max="13" width="26" style="1" customWidth="1"/>
    <col min="14" max="14" width="9.140625" style="5"/>
    <col min="15" max="16384" width="9.140625" style="1"/>
  </cols>
  <sheetData>
    <row r="2" spans="2:15" ht="27" customHeight="1" x14ac:dyDescent="0.25">
      <c r="C2" s="24" t="s">
        <v>102</v>
      </c>
      <c r="D2" s="24"/>
      <c r="E2" s="24"/>
      <c r="F2" s="24" t="s">
        <v>103</v>
      </c>
      <c r="G2" s="24"/>
      <c r="H2" s="24"/>
      <c r="I2" s="24"/>
      <c r="K2" s="25" t="s">
        <v>51</v>
      </c>
      <c r="L2" s="25"/>
      <c r="M2" s="25"/>
    </row>
    <row r="3" spans="2:15" ht="27" customHeight="1" x14ac:dyDescent="0.25">
      <c r="B3" s="8" t="s">
        <v>38</v>
      </c>
      <c r="C3" s="21" t="s">
        <v>19</v>
      </c>
      <c r="D3" s="21"/>
      <c r="E3" s="21"/>
      <c r="F3" s="21"/>
      <c r="G3" s="21"/>
      <c r="H3" s="21"/>
      <c r="I3" s="21"/>
      <c r="K3" s="20" t="s">
        <v>146</v>
      </c>
      <c r="L3" s="20"/>
      <c r="M3" s="20"/>
    </row>
    <row r="4" spans="2:15" ht="27" customHeight="1" x14ac:dyDescent="0.25">
      <c r="B4" s="11" t="s">
        <v>13</v>
      </c>
      <c r="C4" s="22" t="s">
        <v>7</v>
      </c>
      <c r="D4" s="22"/>
      <c r="E4" s="22"/>
      <c r="F4" s="22"/>
      <c r="G4" s="22"/>
      <c r="H4" s="22"/>
      <c r="I4" s="22"/>
      <c r="K4" s="19" t="s">
        <v>147</v>
      </c>
      <c r="L4" s="19"/>
      <c r="M4" s="19"/>
    </row>
    <row r="5" spans="2:15" ht="27" customHeight="1" x14ac:dyDescent="0.25">
      <c r="B5" s="11" t="s">
        <v>14</v>
      </c>
      <c r="C5" s="22" t="s">
        <v>8</v>
      </c>
      <c r="D5" s="22"/>
      <c r="E5" s="22"/>
      <c r="F5" s="22"/>
      <c r="G5" s="22"/>
      <c r="H5" s="22"/>
      <c r="I5" s="22"/>
      <c r="K5" s="19"/>
      <c r="L5" s="19"/>
      <c r="M5" s="19"/>
    </row>
    <row r="6" spans="2:15" ht="27" customHeight="1" x14ac:dyDescent="0.25">
      <c r="B6" s="11" t="s">
        <v>29</v>
      </c>
      <c r="C6" s="22" t="s">
        <v>9</v>
      </c>
      <c r="D6" s="22"/>
      <c r="E6" s="22"/>
      <c r="F6" s="22"/>
      <c r="G6" s="22"/>
      <c r="H6" s="22"/>
      <c r="I6" s="22"/>
      <c r="K6" s="19"/>
      <c r="L6" s="19"/>
      <c r="M6" s="19"/>
    </row>
    <row r="7" spans="2:15" ht="27" customHeight="1" x14ac:dyDescent="0.25">
      <c r="B7" s="11" t="s">
        <v>10</v>
      </c>
      <c r="C7" s="22" t="s">
        <v>11</v>
      </c>
      <c r="D7" s="22"/>
      <c r="E7" s="22"/>
      <c r="F7" s="22" t="s">
        <v>11</v>
      </c>
      <c r="G7" s="22"/>
      <c r="H7" s="22"/>
      <c r="I7" s="22"/>
      <c r="K7" s="19"/>
      <c r="L7" s="19"/>
      <c r="M7" s="19"/>
    </row>
    <row r="8" spans="2:15" ht="27" customHeight="1" x14ac:dyDescent="0.25">
      <c r="B8" s="11" t="s">
        <v>15</v>
      </c>
      <c r="C8" s="22" t="s">
        <v>12</v>
      </c>
      <c r="D8" s="22"/>
      <c r="E8" s="22"/>
      <c r="F8" s="22" t="s">
        <v>12</v>
      </c>
      <c r="G8" s="22"/>
      <c r="H8" s="22"/>
      <c r="I8" s="22"/>
      <c r="K8" s="19"/>
      <c r="L8" s="19"/>
      <c r="M8" s="19"/>
    </row>
    <row r="9" spans="2:15" ht="27" customHeight="1" x14ac:dyDescent="0.25">
      <c r="B9" s="11" t="s">
        <v>32</v>
      </c>
      <c r="C9" s="23" t="str">
        <f>$C$3 &amp; $C$4 &amp; $C$5 &amp; $C$6 &amp; $C$7 &amp; $C$8</f>
        <v>https://github.com/RASBR/assets-public/blob/main/devices/knx/</v>
      </c>
      <c r="D9" s="23"/>
      <c r="E9" s="23"/>
      <c r="F9" s="23" t="str">
        <f xml:space="preserve"> "&lt;img src="""</f>
        <v>&lt;img src="</v>
      </c>
      <c r="G9" s="23"/>
      <c r="H9" s="23"/>
      <c r="I9" s="23"/>
      <c r="K9" s="19"/>
      <c r="L9" s="19"/>
      <c r="M9" s="19"/>
    </row>
    <row r="10" spans="2:15" ht="27" customHeight="1" x14ac:dyDescent="0.25">
      <c r="B10" s="11" t="s">
        <v>49</v>
      </c>
      <c r="C10" s="23" t="str">
        <f>"![img]("</f>
        <v>![img](</v>
      </c>
      <c r="D10" s="23"/>
      <c r="E10" s="23"/>
      <c r="F10" s="23" t="str">
        <f>""" alt="""</f>
        <v>" alt="</v>
      </c>
      <c r="G10" s="23"/>
      <c r="H10" s="23"/>
      <c r="I10" s="23"/>
      <c r="K10" s="19"/>
      <c r="L10" s="19"/>
      <c r="M10" s="19"/>
    </row>
    <row r="11" spans="2:15" ht="27" customHeight="1" x14ac:dyDescent="0.25">
      <c r="B11" s="11" t="s">
        <v>47</v>
      </c>
      <c r="C11" s="23" t="s">
        <v>18</v>
      </c>
      <c r="D11" s="23"/>
      <c r="E11" s="23"/>
      <c r="F11" s="23"/>
      <c r="G11" s="23"/>
      <c r="H11" s="23"/>
      <c r="I11" s="23"/>
      <c r="K11" s="19"/>
      <c r="L11" s="19"/>
      <c r="M11" s="19"/>
    </row>
    <row r="12" spans="2:15" ht="9" customHeight="1" x14ac:dyDescent="0.25">
      <c r="B12" s="12"/>
      <c r="C12" s="10"/>
      <c r="D12" s="10"/>
      <c r="E12" s="10"/>
      <c r="F12" s="14"/>
      <c r="G12" s="14"/>
      <c r="H12" s="14"/>
      <c r="I12" s="14"/>
    </row>
    <row r="13" spans="2:15" ht="27" customHeight="1" x14ac:dyDescent="0.25">
      <c r="B13" s="11" t="s">
        <v>50</v>
      </c>
      <c r="C13" s="17">
        <v>48</v>
      </c>
      <c r="D13" s="17"/>
      <c r="E13" s="17"/>
      <c r="F13" s="17"/>
      <c r="G13" s="17"/>
      <c r="H13" s="17"/>
      <c r="I13" s="17"/>
      <c r="M13" s="2"/>
      <c r="N13" s="2"/>
      <c r="O13" s="2"/>
    </row>
    <row r="14" spans="2:15" ht="27" customHeight="1" x14ac:dyDescent="0.25">
      <c r="B14" s="11" t="s">
        <v>46</v>
      </c>
      <c r="C14" s="17"/>
      <c r="D14" s="17"/>
      <c r="E14" s="17"/>
      <c r="F14" s="17"/>
      <c r="G14" s="17"/>
      <c r="H14" s="17"/>
      <c r="I14" s="17"/>
      <c r="J14" s="1"/>
      <c r="M14" s="2"/>
      <c r="N14" s="2"/>
      <c r="O14" s="2"/>
    </row>
    <row r="15" spans="2:15" ht="27" customHeight="1" x14ac:dyDescent="0.25">
      <c r="B15" s="11" t="s">
        <v>48</v>
      </c>
      <c r="C15" s="18" t="str">
        <f>IF($C$13+$C$14=0,"",IF($C$13=0," =x"&amp; $C$14,IF($C$14=0," ="&amp; $C$13 &amp; "x"," ="&amp; $C$13 &amp; "x" &amp; $C$14)))</f>
        <v xml:space="preserve"> =48x</v>
      </c>
      <c r="D15" s="18"/>
      <c r="E15" s="18"/>
      <c r="F15" s="18" t="str">
        <f>IF($F$13+$F$14=0,"""&gt;",IF($F$13=0,""" height="""&amp; $F$14 &amp; """&gt;",IF($F$14=0,""" width="""&amp; $F$13 &amp; """&gt;",""" width=""" &amp; $F$13 &amp; """ height=""" &amp; $F$14 &amp; """&gt;")))</f>
        <v>"&gt;</v>
      </c>
      <c r="G15" s="18"/>
      <c r="H15" s="18"/>
      <c r="I15" s="18"/>
    </row>
    <row r="19" spans="2:15" ht="38.25" customHeight="1" x14ac:dyDescent="0.25">
      <c r="B19" s="4" t="s">
        <v>55</v>
      </c>
      <c r="C19" s="1" t="s">
        <v>6</v>
      </c>
      <c r="D19" s="1" t="s">
        <v>0</v>
      </c>
      <c r="E19" s="1" t="s">
        <v>1</v>
      </c>
      <c r="F19" s="1" t="s">
        <v>26</v>
      </c>
      <c r="G19" s="1" t="s">
        <v>23</v>
      </c>
      <c r="H19" s="1" t="s">
        <v>24</v>
      </c>
      <c r="I19" s="1" t="s">
        <v>58</v>
      </c>
      <c r="J19" s="6" t="s">
        <v>35</v>
      </c>
      <c r="K19" s="6" t="s">
        <v>34</v>
      </c>
      <c r="L19" s="6" t="s">
        <v>33</v>
      </c>
      <c r="M19" s="6" t="s">
        <v>45</v>
      </c>
      <c r="N19" s="5" t="s">
        <v>56</v>
      </c>
      <c r="O19" s="1" t="s">
        <v>101</v>
      </c>
    </row>
    <row r="20" spans="2:15" ht="22.5" customHeight="1" x14ac:dyDescent="0.25">
      <c r="B20" s="4">
        <v>1</v>
      </c>
      <c r="C20" s="1" t="s">
        <v>5</v>
      </c>
      <c r="D20" s="1" t="s">
        <v>22</v>
      </c>
      <c r="E20" s="1" t="s">
        <v>2</v>
      </c>
      <c r="F20" s="13" t="s">
        <v>28</v>
      </c>
      <c r="G20" s="13"/>
      <c r="H20" s="13"/>
      <c r="I20" s="13"/>
      <c r="J20" s="7" t="str">
        <f>$C$9 &amp; knx_setup[[#This Row],[FullName]] &amp; $C$11</f>
        <v>https://github.com/RASBR/assets-public/blob/main/devices/knx/gvs-ir-learner-2.png?raw=true</v>
      </c>
      <c r="K20" s="5" t="str">
        <f>$C$10 &amp; knx_setup[[#This Row],[Link]] &amp; $C$15 &amp; ")"</f>
        <v>![img](https://github.com/RASBR/assets-public/blob/main/devices/knx/gvs-ir-learner-2.png?raw=true =48x)</v>
      </c>
      <c r="L20" s="5" t="str">
        <f>"[" &amp; knx_setup[[#This Row],[MD-ImageOnly]] &amp; "](url)"</f>
        <v>[![img](https://github.com/RASBR/assets-public/blob/main/devices/knx/gvs-ir-learner-2.png?raw=true =48x)](url)</v>
      </c>
      <c r="M20" s="5" t="str">
        <f>"[" &amp;knx_setup[[#This Row],[MD-ImageOnly]] &amp; "](" &amp;knx_setup[[#This Row],[Link]] &amp; ")"</f>
        <v>[![img](https://github.com/RASBR/assets-public/blob/main/devices/knx/gvs-ir-learner-2.png?raw=true =48x)](https://github.com/RASBR/assets-public/blob/main/devices/knx/gvs-ir-learner-2.png?raw=true)</v>
      </c>
      <c r="N20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[![img](https://github.com/RASBR/assets-public/blob/main/devices/knx/gvs-ir-learner-2.png?raw=true =48x)](https://github.com/RASBR/assets-public/blob/main/devices/knx/gvs-ir-learner-2.png?raw=true) | gvs-ir-learner-2.png |  |</v>
      </c>
      <c r="O20" s="6" t="str">
        <f>$F$9 &amp; $F$7 &amp; $F$8  &amp;knx_setup[[#This Row],[FullName]] &amp; $F$10 &amp;knx_setup[[#This Row],[FullName]] &amp; $F$15</f>
        <v>&lt;img src="devices/knx/gvs-ir-learner-2.png" alt="gvs-ir-learner-2.png"&gt;</v>
      </c>
    </row>
    <row r="21" spans="2:15" ht="22.5" customHeight="1" x14ac:dyDescent="0.25">
      <c r="B21" s="4">
        <v>2</v>
      </c>
      <c r="C21" s="1" t="s">
        <v>3</v>
      </c>
      <c r="D21" s="1" t="s">
        <v>20</v>
      </c>
      <c r="E21" s="1" t="s">
        <v>2</v>
      </c>
      <c r="F21" s="13" t="s">
        <v>28</v>
      </c>
      <c r="G21" s="13"/>
      <c r="H21" s="13"/>
      <c r="I21" s="13"/>
      <c r="J21" s="7" t="str">
        <f>$C$9 &amp; knx_setup[[#This Row],[FullName]] &amp; $C$11</f>
        <v>https://github.com/RASBR/assets-public/blob/main/devices/knx/crestron-ci-knx.png?raw=true</v>
      </c>
      <c r="K21" s="5" t="str">
        <f>$C$10 &amp; knx_setup[[#This Row],[Link]] &amp; $C$15 &amp; ")"</f>
        <v>![img](https://github.com/RASBR/assets-public/blob/main/devices/knx/crestron-ci-knx.png?raw=true =48x)</v>
      </c>
      <c r="L21" s="5" t="str">
        <f>"[" &amp; knx_setup[[#This Row],[MD-ImageOnly]] &amp; "](url)"</f>
        <v>[![img](https://github.com/RASBR/assets-public/blob/main/devices/knx/crestron-ci-knx.png?raw=true =48x)](url)</v>
      </c>
      <c r="M21" s="5" t="str">
        <f>"[" &amp;knx_setup[[#This Row],[MD-ImageOnly]] &amp; "](" &amp;knx_setup[[#This Row],[Link]] &amp; ")"</f>
        <v>[![img](https://github.com/RASBR/assets-public/blob/main/devices/knx/crestron-ci-knx.png?raw=true =48x)](https://github.com/RASBR/assets-public/blob/main/devices/knx/crestron-ci-knx.png?raw=true)</v>
      </c>
      <c r="N21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[![img](https://github.com/RASBR/assets-public/blob/main/devices/knx/crestron-ci-knx.png?raw=true =48x)](https://github.com/RASBR/assets-public/blob/main/devices/knx/crestron-ci-knx.png?raw=true) | crestron-ci-knx.png |  |</v>
      </c>
      <c r="O21" s="6" t="str">
        <f>$F$9 &amp; $F$7 &amp; $F$8  &amp;knx_setup[[#This Row],[FullName]] &amp; $F$10 &amp;knx_setup[[#This Row],[FullName]] &amp; $F$15</f>
        <v>&lt;img src="devices/knx/crestron-ci-knx.png" alt="crestron-ci-knx.png"&gt;</v>
      </c>
    </row>
    <row r="22" spans="2:15" ht="22.5" customHeight="1" x14ac:dyDescent="0.25">
      <c r="B22" s="4">
        <v>3</v>
      </c>
      <c r="C22" s="1" t="s">
        <v>4</v>
      </c>
      <c r="D22" s="1" t="s">
        <v>21</v>
      </c>
      <c r="E22" s="1" t="s">
        <v>2</v>
      </c>
      <c r="F22" s="13" t="s">
        <v>28</v>
      </c>
      <c r="G22" s="13"/>
      <c r="H22" s="13"/>
      <c r="I22" s="13"/>
      <c r="J22" s="7" t="str">
        <f>$C$9 &amp; knx_setup[[#This Row],[FullName]] &amp; $C$11</f>
        <v>https://github.com/RASBR/assets-public/blob/main/devices/knx/gvs-4ch-ir-emitter.png?raw=true</v>
      </c>
      <c r="K22" s="5" t="str">
        <f>$C$10 &amp; knx_setup[[#This Row],[Link]] &amp; $C$15 &amp; ")"</f>
        <v>![img](https://github.com/RASBR/assets-public/blob/main/devices/knx/gvs-4ch-ir-emitter.png?raw=true =48x)</v>
      </c>
      <c r="L22" s="5" t="str">
        <f>"[" &amp; knx_setup[[#This Row],[MD-ImageOnly]] &amp; "](url)"</f>
        <v>[![img](https://github.com/RASBR/assets-public/blob/main/devices/knx/gvs-4ch-ir-emitter.png?raw=true =48x)](url)</v>
      </c>
      <c r="M22" s="5" t="str">
        <f>"[" &amp;knx_setup[[#This Row],[MD-ImageOnly]] &amp; "](" &amp;knx_setup[[#This Row],[Link]] &amp; ")"</f>
        <v>[![img](https://github.com/RASBR/assets-public/blob/main/devices/knx/gvs-4ch-ir-emitter.png?raw=true =48x)](https://github.com/RASBR/assets-public/blob/main/devices/knx/gvs-4ch-ir-emitter.png?raw=true)</v>
      </c>
      <c r="N22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[![img](https://github.com/RASBR/assets-public/blob/main/devices/knx/gvs-4ch-ir-emitter.png?raw=true =48x)](https://github.com/RASBR/assets-public/blob/main/devices/knx/gvs-4ch-ir-emitter.png?raw=true) | gvs-4ch-ir-emitter.png |  |</v>
      </c>
      <c r="O22" s="6" t="str">
        <f>$F$9 &amp; $F$7 &amp; $F$8  &amp;knx_setup[[#This Row],[FullName]] &amp; $F$10 &amp;knx_setup[[#This Row],[FullName]] &amp; $F$15</f>
        <v>&lt;img src="devices/knx/gvs-4ch-ir-emitter.png" alt="gvs-4ch-ir-emitter.png"&gt;</v>
      </c>
    </row>
    <row r="23" spans="2:15" ht="22.5" customHeight="1" x14ac:dyDescent="0.25">
      <c r="B23" s="4">
        <v>4</v>
      </c>
      <c r="C23" s="1" t="s">
        <v>30</v>
      </c>
      <c r="D23" s="1" t="s">
        <v>31</v>
      </c>
      <c r="E23" s="1" t="s">
        <v>2</v>
      </c>
      <c r="F23" s="13" t="s">
        <v>28</v>
      </c>
      <c r="G23" s="13"/>
      <c r="H23" s="13"/>
      <c r="I23" s="13"/>
      <c r="J23" s="7" t="str">
        <f>$C$9 &amp; knx_setup[[#This Row],[FullName]] &amp; $C$11</f>
        <v>https://github.com/RASBR/assets-public/blob/main/devices/knx/gvs-logo.png?raw=true</v>
      </c>
      <c r="K23" s="5" t="str">
        <f>$C$10 &amp; knx_setup[[#This Row],[Link]] &amp; $C$15 &amp; ")"</f>
        <v>![img](https://github.com/RASBR/assets-public/blob/main/devices/knx/gvs-logo.png?raw=true =48x)</v>
      </c>
      <c r="L23" s="5" t="str">
        <f>"[" &amp; knx_setup[[#This Row],[MD-ImageOnly]] &amp; "](url)"</f>
        <v>[![img](https://github.com/RASBR/assets-public/blob/main/devices/knx/gvs-logo.png?raw=true =48x)](url)</v>
      </c>
      <c r="M23" s="5" t="str">
        <f>"[" &amp;knx_setup[[#This Row],[MD-ImageOnly]] &amp; "](" &amp;knx_setup[[#This Row],[Link]] &amp; ")"</f>
        <v>[![img](https://github.com/RASBR/assets-public/blob/main/devices/knx/gvs-logo.png?raw=true =48x)](https://github.com/RASBR/assets-public/blob/main/devices/knx/gvs-logo.png?raw=true)</v>
      </c>
      <c r="N23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[![img](https://github.com/RASBR/assets-public/blob/main/devices/knx/gvs-logo.png?raw=true =48x)](https://github.com/RASBR/assets-public/blob/main/devices/knx/gvs-logo.png?raw=true) | gvs-logo.png |  |</v>
      </c>
      <c r="O23" s="6" t="str">
        <f>$F$9 &amp; $F$7 &amp; $F$8  &amp;knx_setup[[#This Row],[FullName]] &amp; $F$10 &amp;knx_setup[[#This Row],[FullName]] &amp; $F$15</f>
        <v>&lt;img src="devices/knx/gvs-logo.png" alt="gvs-logo.png"&gt;</v>
      </c>
    </row>
    <row r="24" spans="2:15" ht="22.5" customHeight="1" x14ac:dyDescent="0.25">
      <c r="B24" s="4">
        <v>5</v>
      </c>
      <c r="C24" s="1" t="s">
        <v>266</v>
      </c>
      <c r="D24" s="1" t="s">
        <v>267</v>
      </c>
      <c r="E24" s="1" t="s">
        <v>2</v>
      </c>
      <c r="F24" s="13" t="s">
        <v>28</v>
      </c>
      <c r="G24" s="13"/>
      <c r="H24" s="13"/>
      <c r="I24" s="13"/>
      <c r="J24" s="7" t="str">
        <f>$C$9 &amp; knx_setup[[#This Row],[FullName]] &amp; $C$11</f>
        <v>https://github.com/RASBR/assets-public/blob/main/devices/knx/zennio-bin-44.png?raw=true</v>
      </c>
      <c r="K24" s="5" t="str">
        <f>$C$10 &amp; knx_setup[[#This Row],[Link]] &amp; $C$15 &amp; ")"</f>
        <v>![img](https://github.com/RASBR/assets-public/blob/main/devices/knx/zennio-bin-44.png?raw=true =48x)</v>
      </c>
      <c r="L24" s="5" t="str">
        <f>"[" &amp; knx_setup[[#This Row],[MD-ImageOnly]] &amp; "](url)"</f>
        <v>[![img](https://github.com/RASBR/assets-public/blob/main/devices/knx/zennio-bin-44.png?raw=true =48x)](url)</v>
      </c>
      <c r="M24" s="5" t="str">
        <f>"[" &amp;knx_setup[[#This Row],[MD-ImageOnly]] &amp; "](" &amp;knx_setup[[#This Row],[Link]] &amp; ")"</f>
        <v>[![img](https://github.com/RASBR/assets-public/blob/main/devices/knx/zennio-bin-44.png?raw=true =48x)](https://github.com/RASBR/assets-public/blob/main/devices/knx/zennio-bin-44.png?raw=true)</v>
      </c>
      <c r="N24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[![img](https://github.com/RASBR/assets-public/blob/main/devices/knx/zennio-bin-44.png?raw=true =48x)](https://github.com/RASBR/assets-public/blob/main/devices/knx/zennio-bin-44.png?raw=true) | zennio-bin-44.png |  |</v>
      </c>
      <c r="O24" s="6" t="str">
        <f>$F$9 &amp; $F$7 &amp; $F$8  &amp;knx_setup[[#This Row],[FullName]] &amp; $F$10 &amp;knx_setup[[#This Row],[FullName]] &amp; $F$15</f>
        <v>&lt;img src="devices/knx/zennio-bin-44.png" alt="zennio-bin-44.png"&gt;</v>
      </c>
    </row>
    <row r="25" spans="2:15" ht="22.5" customHeight="1" x14ac:dyDescent="0.25">
      <c r="B25" s="4">
        <v>6</v>
      </c>
      <c r="C25" s="1" t="s">
        <v>268</v>
      </c>
      <c r="D25" s="1" t="s">
        <v>269</v>
      </c>
      <c r="E25" s="1" t="s">
        <v>2</v>
      </c>
      <c r="F25" s="13" t="s">
        <v>28</v>
      </c>
      <c r="G25" s="13"/>
      <c r="H25" s="13"/>
      <c r="I25" s="13"/>
      <c r="J25" s="7" t="str">
        <f>$C$9 &amp; knx_setup[[#This Row],[FullName]] &amp; $C$11</f>
        <v>https://github.com/RASBR/assets-public/blob/main/devices/knx/zennio-klic-dd-v3.png?raw=true</v>
      </c>
      <c r="K25" s="5" t="str">
        <f>$C$10 &amp; knx_setup[[#This Row],[Link]] &amp; $C$15 &amp; ")"</f>
        <v>![img](https://github.com/RASBR/assets-public/blob/main/devices/knx/zennio-klic-dd-v3.png?raw=true =48x)</v>
      </c>
      <c r="L25" s="5" t="str">
        <f>"[" &amp; knx_setup[[#This Row],[MD-ImageOnly]] &amp; "](url)"</f>
        <v>[![img](https://github.com/RASBR/assets-public/blob/main/devices/knx/zennio-klic-dd-v3.png?raw=true =48x)](url)</v>
      </c>
      <c r="M25" s="5" t="str">
        <f>"[" &amp;knx_setup[[#This Row],[MD-ImageOnly]] &amp; "](" &amp;knx_setup[[#This Row],[Link]] &amp; ")"</f>
        <v>[![img](https://github.com/RASBR/assets-public/blob/main/devices/knx/zennio-klic-dd-v3.png?raw=true =48x)](https://github.com/RASBR/assets-public/blob/main/devices/knx/zennio-klic-dd-v3.png?raw=true)</v>
      </c>
      <c r="N25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[![img](https://github.com/RASBR/assets-public/blob/main/devices/knx/zennio-klic-dd-v3.png?raw=true =48x)](https://github.com/RASBR/assets-public/blob/main/devices/knx/zennio-klic-dd-v3.png?raw=true) | zennio-klic-dd-v3.png |  |</v>
      </c>
      <c r="O25" s="6" t="str">
        <f>$F$9 &amp; $F$7 &amp; $F$8  &amp;knx_setup[[#This Row],[FullName]] &amp; $F$10 &amp;knx_setup[[#This Row],[FullName]] &amp; $F$15</f>
        <v>&lt;img src="devices/knx/zennio-klic-dd-v3.png" alt="zennio-klic-dd-v3.png"&gt;</v>
      </c>
    </row>
    <row r="26" spans="2:15" ht="22.5" customHeight="1" x14ac:dyDescent="0.25">
      <c r="B26" s="4">
        <v>7</v>
      </c>
      <c r="C26" s="1" t="s">
        <v>270</v>
      </c>
      <c r="D26" s="1" t="s">
        <v>271</v>
      </c>
      <c r="E26" s="1" t="s">
        <v>2</v>
      </c>
      <c r="F26" s="13" t="s">
        <v>28</v>
      </c>
      <c r="G26" s="13"/>
      <c r="H26" s="13"/>
      <c r="I26" s="13"/>
      <c r="J26" s="7" t="str">
        <f>$C$9 &amp; knx_setup[[#This Row],[FullName]] &amp; $C$11</f>
        <v>https://github.com/RASBR/assets-public/blob/main/devices/knx/zennio-klic-di-v2.png?raw=true</v>
      </c>
      <c r="K26" s="5" t="str">
        <f>$C$10 &amp; knx_setup[[#This Row],[Link]] &amp; $C$15 &amp; ")"</f>
        <v>![img](https://github.com/RASBR/assets-public/blob/main/devices/knx/zennio-klic-di-v2.png?raw=true =48x)</v>
      </c>
      <c r="L26" s="5" t="str">
        <f>"[" &amp; knx_setup[[#This Row],[MD-ImageOnly]] &amp; "](url)"</f>
        <v>[![img](https://github.com/RASBR/assets-public/blob/main/devices/knx/zennio-klic-di-v2.png?raw=true =48x)](url)</v>
      </c>
      <c r="M26" s="5" t="str">
        <f>"[" &amp;knx_setup[[#This Row],[MD-ImageOnly]] &amp; "](" &amp;knx_setup[[#This Row],[Link]] &amp; ")"</f>
        <v>[![img](https://github.com/RASBR/assets-public/blob/main/devices/knx/zennio-klic-di-v2.png?raw=true =48x)](https://github.com/RASBR/assets-public/blob/main/devices/knx/zennio-klic-di-v2.png?raw=true)</v>
      </c>
      <c r="N26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[![img](https://github.com/RASBR/assets-public/blob/main/devices/knx/zennio-klic-di-v2.png?raw=true =48x)](https://github.com/RASBR/assets-public/blob/main/devices/knx/zennio-klic-di-v2.png?raw=true) | zennio-klic-di-v2.png |  |</v>
      </c>
      <c r="O26" s="6" t="str">
        <f>$F$9 &amp; $F$7 &amp; $F$8  &amp;knx_setup[[#This Row],[FullName]] &amp; $F$10 &amp;knx_setup[[#This Row],[FullName]] &amp; $F$15</f>
        <v>&lt;img src="devices/knx/zennio-klic-di-v2.png" alt="zennio-klic-di-v2.png"&gt;</v>
      </c>
    </row>
    <row r="27" spans="2:15" ht="22.5" customHeight="1" x14ac:dyDescent="0.25">
      <c r="B27" s="4">
        <v>8</v>
      </c>
      <c r="C27" s="1" t="s">
        <v>272</v>
      </c>
      <c r="D27" s="1" t="s">
        <v>273</v>
      </c>
      <c r="E27" s="1" t="s">
        <v>2</v>
      </c>
      <c r="F27" s="13" t="s">
        <v>28</v>
      </c>
      <c r="G27" s="13"/>
      <c r="H27" s="13"/>
      <c r="I27" s="13"/>
      <c r="J27" s="7" t="str">
        <f>$C$9 &amp; knx_setup[[#This Row],[FullName]] &amp; $C$11</f>
        <v>https://github.com/RASBR/assets-public/blob/main/devices/knx/zennio-maxinbox8-v3.png?raw=true</v>
      </c>
      <c r="K27" s="5" t="str">
        <f>$C$10 &amp; knx_setup[[#This Row],[Link]] &amp; $C$15 &amp; ")"</f>
        <v>![img](https://github.com/RASBR/assets-public/blob/main/devices/knx/zennio-maxinbox8-v3.png?raw=true =48x)</v>
      </c>
      <c r="L27" s="5" t="str">
        <f>"[" &amp; knx_setup[[#This Row],[MD-ImageOnly]] &amp; "](url)"</f>
        <v>[![img](https://github.com/RASBR/assets-public/blob/main/devices/knx/zennio-maxinbox8-v3.png?raw=true =48x)](url)</v>
      </c>
      <c r="M27" s="5" t="str">
        <f>"[" &amp;knx_setup[[#This Row],[MD-ImageOnly]] &amp; "](" &amp;knx_setup[[#This Row],[Link]] &amp; ")"</f>
        <v>[![img](https://github.com/RASBR/assets-public/blob/main/devices/knx/zennio-maxinbox8-v3.png?raw=true =48x)](https://github.com/RASBR/assets-public/blob/main/devices/knx/zennio-maxinbox8-v3.png?raw=true)</v>
      </c>
      <c r="N27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[![img](https://github.com/RASBR/assets-public/blob/main/devices/knx/zennio-maxinbox8-v3.png?raw=true =48x)](https://github.com/RASBR/assets-public/blob/main/devices/knx/zennio-maxinbox8-v3.png?raw=true) | zennio-maxinbox8-v3.png |  |</v>
      </c>
      <c r="O27" s="6" t="str">
        <f>$F$9 &amp; $F$7 &amp; $F$8  &amp;knx_setup[[#This Row],[FullName]] &amp; $F$10 &amp;knx_setup[[#This Row],[FullName]] &amp; $F$15</f>
        <v>&lt;img src="devices/knx/zennio-maxinbox8-v3.png" alt="zennio-maxinbox8-v3.png"&gt;</v>
      </c>
    </row>
    <row r="28" spans="2:15" ht="22.5" customHeight="1" x14ac:dyDescent="0.25">
      <c r="B28" s="4">
        <v>9</v>
      </c>
      <c r="C28" s="1" t="s">
        <v>274</v>
      </c>
      <c r="D28" s="1" t="s">
        <v>275</v>
      </c>
      <c r="E28" s="1" t="s">
        <v>2</v>
      </c>
      <c r="F28" s="13" t="s">
        <v>28</v>
      </c>
      <c r="G28" s="13"/>
      <c r="H28" s="13"/>
      <c r="I28" s="13"/>
      <c r="J28" s="7" t="str">
        <f>$C$9 &amp; knx_setup[[#This Row],[FullName]] &amp; $C$11</f>
        <v>https://github.com/RASBR/assets-public/blob/main/devices/knx/zennio-maxinbox-16-v3.png?raw=true</v>
      </c>
      <c r="K28" s="5" t="str">
        <f>$C$10 &amp; knx_setup[[#This Row],[Link]] &amp; $C$15 &amp; ")"</f>
        <v>![img](https://github.com/RASBR/assets-public/blob/main/devices/knx/zennio-maxinbox-16-v3.png?raw=true =48x)</v>
      </c>
      <c r="L28" s="5" t="str">
        <f>"[" &amp; knx_setup[[#This Row],[MD-ImageOnly]] &amp; "](url)"</f>
        <v>[![img](https://github.com/RASBR/assets-public/blob/main/devices/knx/zennio-maxinbox-16-v3.png?raw=true =48x)](url)</v>
      </c>
      <c r="M28" s="5" t="str">
        <f>"[" &amp;knx_setup[[#This Row],[MD-ImageOnly]] &amp; "](" &amp;knx_setup[[#This Row],[Link]] &amp; ")"</f>
        <v>[![img](https://github.com/RASBR/assets-public/blob/main/devices/knx/zennio-maxinbox-16-v3.png?raw=true =48x)](https://github.com/RASBR/assets-public/blob/main/devices/knx/zennio-maxinbox-16-v3.png?raw=true)</v>
      </c>
      <c r="N28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[![img](https://github.com/RASBR/assets-public/blob/main/devices/knx/zennio-maxinbox-16-v3.png?raw=true =48x)](https://github.com/RASBR/assets-public/blob/main/devices/knx/zennio-maxinbox-16-v3.png?raw=true) | zennio-maxinbox-16-v3.png |  |</v>
      </c>
      <c r="O28" s="6" t="str">
        <f>$F$9 &amp; $F$7 &amp; $F$8  &amp;knx_setup[[#This Row],[FullName]] &amp; $F$10 &amp;knx_setup[[#This Row],[FullName]] &amp; $F$15</f>
        <v>&lt;img src="devices/knx/zennio-maxinbox-16-v3.png" alt="zennio-maxinbox-16-v3.png"&gt;</v>
      </c>
    </row>
    <row r="29" spans="2:15" ht="22.5" customHeight="1" x14ac:dyDescent="0.25">
      <c r="B29" s="4">
        <v>10</v>
      </c>
      <c r="C29" s="1" t="s">
        <v>276</v>
      </c>
      <c r="D29" s="1" t="s">
        <v>277</v>
      </c>
      <c r="E29" s="1" t="s">
        <v>2</v>
      </c>
      <c r="F29" s="13" t="s">
        <v>28</v>
      </c>
      <c r="G29" s="13"/>
      <c r="H29" s="13"/>
      <c r="I29" s="13"/>
      <c r="J29" s="7" t="str">
        <f>$C$9 &amp; knx_setup[[#This Row],[FullName]] &amp; $C$11</f>
        <v>https://github.com/RASBR/assets-public/blob/main/devices/knx/zennio-maxinbox24.png?raw=true</v>
      </c>
      <c r="K29" s="5" t="str">
        <f>$C$10 &amp; knx_setup[[#This Row],[Link]] &amp; $C$15 &amp; ")"</f>
        <v>![img](https://github.com/RASBR/assets-public/blob/main/devices/knx/zennio-maxinbox24.png?raw=true =48x)</v>
      </c>
      <c r="L29" s="5" t="str">
        <f>"[" &amp; knx_setup[[#This Row],[MD-ImageOnly]] &amp; "](url)"</f>
        <v>[![img](https://github.com/RASBR/assets-public/blob/main/devices/knx/zennio-maxinbox24.png?raw=true =48x)](url)</v>
      </c>
      <c r="M29" s="5" t="str">
        <f>"[" &amp;knx_setup[[#This Row],[MD-ImageOnly]] &amp; "](" &amp;knx_setup[[#This Row],[Link]] &amp; ")"</f>
        <v>[![img](https://github.com/RASBR/assets-public/blob/main/devices/knx/zennio-maxinbox24.png?raw=true =48x)](https://github.com/RASBR/assets-public/blob/main/devices/knx/zennio-maxinbox24.png?raw=true)</v>
      </c>
      <c r="N29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[![img](https://github.com/RASBR/assets-public/blob/main/devices/knx/zennio-maxinbox24.png?raw=true =48x)](https://github.com/RASBR/assets-public/blob/main/devices/knx/zennio-maxinbox24.png?raw=true) | zennio-maxinbox24.png |  |</v>
      </c>
      <c r="O29" s="6" t="str">
        <f>$F$9 &amp; $F$7 &amp; $F$8  &amp;knx_setup[[#This Row],[FullName]] &amp; $F$10 &amp;knx_setup[[#This Row],[FullName]] &amp; $F$15</f>
        <v>&lt;img src="devices/knx/zennio-maxinbox24.png" alt="zennio-maxinbox24.png"&gt;</v>
      </c>
    </row>
    <row r="30" spans="2:15" ht="22.5" customHeight="1" x14ac:dyDescent="0.25">
      <c r="B30" s="4">
        <v>11</v>
      </c>
      <c r="C30" s="1" t="s">
        <v>278</v>
      </c>
      <c r="D30" s="1" t="s">
        <v>279</v>
      </c>
      <c r="E30" s="1" t="s">
        <v>2</v>
      </c>
      <c r="F30" s="13" t="s">
        <v>28</v>
      </c>
      <c r="G30" s="13"/>
      <c r="H30" s="13"/>
      <c r="I30" s="13"/>
      <c r="J30" s="7" t="str">
        <f>$C$9 &amp; knx_setup[[#This Row],[FullName]] &amp; $C$11</f>
        <v>https://github.com/RASBR/assets-public/blob/main/devices/knx/zennio-railquad-8.png?raw=true</v>
      </c>
      <c r="K30" s="5" t="str">
        <f>$C$10 &amp; knx_setup[[#This Row],[Link]] &amp; $C$15 &amp; ")"</f>
        <v>![img](https://github.com/RASBR/assets-public/blob/main/devices/knx/zennio-railquad-8.png?raw=true =48x)</v>
      </c>
      <c r="L30" s="5" t="str">
        <f>"[" &amp; knx_setup[[#This Row],[MD-ImageOnly]] &amp; "](url)"</f>
        <v>[![img](https://github.com/RASBR/assets-public/blob/main/devices/knx/zennio-railquad-8.png?raw=true =48x)](url)</v>
      </c>
      <c r="M30" s="5" t="str">
        <f>"[" &amp;knx_setup[[#This Row],[MD-ImageOnly]] &amp; "](" &amp;knx_setup[[#This Row],[Link]] &amp; ")"</f>
        <v>[![img](https://github.com/RASBR/assets-public/blob/main/devices/knx/zennio-railquad-8.png?raw=true =48x)](https://github.com/RASBR/assets-public/blob/main/devices/knx/zennio-railquad-8.png?raw=true)</v>
      </c>
      <c r="N30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[![img](https://github.com/RASBR/assets-public/blob/main/devices/knx/zennio-railquad-8.png?raw=true =48x)](https://github.com/RASBR/assets-public/blob/main/devices/knx/zennio-railquad-8.png?raw=true) | zennio-railquad-8.png |  |</v>
      </c>
      <c r="O30" s="6" t="str">
        <f>$F$9 &amp; $F$7 &amp; $F$8  &amp;knx_setup[[#This Row],[FullName]] &amp; $F$10 &amp;knx_setup[[#This Row],[FullName]] &amp; $F$15</f>
        <v>&lt;img src="devices/knx/zennio-railquad-8.png" alt="zennio-railquad-8.png"&gt;</v>
      </c>
    </row>
    <row r="31" spans="2:15" ht="22.5" customHeight="1" x14ac:dyDescent="0.25">
      <c r="B31" s="4">
        <v>12</v>
      </c>
      <c r="C31" s="1" t="s">
        <v>280</v>
      </c>
      <c r="D31" s="1" t="s">
        <v>281</v>
      </c>
      <c r="E31" s="1" t="s">
        <v>2</v>
      </c>
      <c r="F31" s="13" t="s">
        <v>28</v>
      </c>
      <c r="G31" s="13"/>
      <c r="H31" s="13"/>
      <c r="I31" s="13"/>
      <c r="J31" s="7" t="str">
        <f>$C$9 &amp; knx_setup[[#This Row],[FullName]] &amp; $C$11</f>
        <v>https://github.com/RASBR/assets-public/blob/main/devices/knx/zennio-tmd-square-tmd-2.png?raw=true</v>
      </c>
      <c r="K31" s="5" t="str">
        <f>$C$10 &amp; knx_setup[[#This Row],[Link]] &amp; $C$15 &amp; ")"</f>
        <v>![img](https://github.com/RASBR/assets-public/blob/main/devices/knx/zennio-tmd-square-tmd-2.png?raw=true =48x)</v>
      </c>
      <c r="L31" s="5" t="str">
        <f>"[" &amp; knx_setup[[#This Row],[MD-ImageOnly]] &amp; "](url)"</f>
        <v>[![img](https://github.com/RASBR/assets-public/blob/main/devices/knx/zennio-tmd-square-tmd-2.png?raw=true =48x)](url)</v>
      </c>
      <c r="M31" s="5" t="str">
        <f>"[" &amp;knx_setup[[#This Row],[MD-ImageOnly]] &amp; "](" &amp;knx_setup[[#This Row],[Link]] &amp; ")"</f>
        <v>[![img](https://github.com/RASBR/assets-public/blob/main/devices/knx/zennio-tmd-square-tmd-2.png?raw=true =48x)](https://github.com/RASBR/assets-public/blob/main/devices/knx/zennio-tmd-square-tmd-2.png?raw=true)</v>
      </c>
      <c r="N31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[![img](https://github.com/RASBR/assets-public/blob/main/devices/knx/zennio-tmd-square-tmd-2.png?raw=true =48x)](https://github.com/RASBR/assets-public/blob/main/devices/knx/zennio-tmd-square-tmd-2.png?raw=true) | zennio-tmd-square-tmd-2.png |  |</v>
      </c>
      <c r="O31" s="6" t="str">
        <f>$F$9 &amp; $F$7 &amp; $F$8  &amp;knx_setup[[#This Row],[FullName]] &amp; $F$10 &amp;knx_setup[[#This Row],[FullName]] &amp; $F$15</f>
        <v>&lt;img src="devices/knx/zennio-tmd-square-tmd-2.png" alt="zennio-tmd-square-tmd-2.png"&gt;</v>
      </c>
    </row>
    <row r="32" spans="2:15" ht="22.5" customHeight="1" x14ac:dyDescent="0.25">
      <c r="B32" s="4">
        <v>13</v>
      </c>
      <c r="C32" s="1" t="s">
        <v>282</v>
      </c>
      <c r="D32" s="1" t="s">
        <v>283</v>
      </c>
      <c r="E32" s="1" t="s">
        <v>2</v>
      </c>
      <c r="F32" s="13" t="s">
        <v>28</v>
      </c>
      <c r="G32" s="13"/>
      <c r="H32" s="13"/>
      <c r="I32" s="13"/>
      <c r="J32" s="7" t="str">
        <f>$C$9 &amp; knx_setup[[#This Row],[FullName]] &amp; $C$11</f>
        <v>https://github.com/RASBR/assets-public/blob/main/devices/knx/zennio-tmd-square-tmd-4.png?raw=true</v>
      </c>
      <c r="K32" s="5" t="str">
        <f>$C$10 &amp; knx_setup[[#This Row],[Link]] &amp; $C$15 &amp; ")"</f>
        <v>![img](https://github.com/RASBR/assets-public/blob/main/devices/knx/zennio-tmd-square-tmd-4.png?raw=true =48x)</v>
      </c>
      <c r="L32" s="5" t="str">
        <f>"[" &amp; knx_setup[[#This Row],[MD-ImageOnly]] &amp; "](url)"</f>
        <v>[![img](https://github.com/RASBR/assets-public/blob/main/devices/knx/zennio-tmd-square-tmd-4.png?raw=true =48x)](url)</v>
      </c>
      <c r="M32" s="5" t="str">
        <f>"[" &amp;knx_setup[[#This Row],[MD-ImageOnly]] &amp; "](" &amp;knx_setup[[#This Row],[Link]] &amp; ")"</f>
        <v>[![img](https://github.com/RASBR/assets-public/blob/main/devices/knx/zennio-tmd-square-tmd-4.png?raw=true =48x)](https://github.com/RASBR/assets-public/blob/main/devices/knx/zennio-tmd-square-tmd-4.png?raw=true)</v>
      </c>
      <c r="N32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[![img](https://github.com/RASBR/assets-public/blob/main/devices/knx/zennio-tmd-square-tmd-4.png?raw=true =48x)](https://github.com/RASBR/assets-public/blob/main/devices/knx/zennio-tmd-square-tmd-4.png?raw=true) | zennio-tmd-square-tmd-4.png |  |</v>
      </c>
      <c r="O32" s="6" t="str">
        <f>$F$9 &amp; $F$7 &amp; $F$8  &amp;knx_setup[[#This Row],[FullName]] &amp; $F$10 &amp;knx_setup[[#This Row],[FullName]] &amp; $F$15</f>
        <v>&lt;img src="devices/knx/zennio-tmd-square-tmd-4.png" alt="zennio-tmd-square-tmd-4.png"&gt;</v>
      </c>
    </row>
    <row r="33" spans="2:15" ht="22.5" customHeight="1" x14ac:dyDescent="0.25">
      <c r="B33" s="4">
        <v>14</v>
      </c>
      <c r="C33" s="1" t="s">
        <v>284</v>
      </c>
      <c r="D33" s="1" t="s">
        <v>285</v>
      </c>
      <c r="E33" s="1" t="s">
        <v>2</v>
      </c>
      <c r="F33" s="13" t="s">
        <v>28</v>
      </c>
      <c r="G33" s="13"/>
      <c r="H33" s="13"/>
      <c r="I33" s="13"/>
      <c r="J33" s="7" t="str">
        <f>$C$9 &amp; knx_setup[[#This Row],[FullName]] &amp; $C$11</f>
        <v>https://github.com/RASBR/assets-public/blob/main/devices/knx/zennio-tmd-square-tmd-6.png?raw=true</v>
      </c>
      <c r="K33" s="5" t="str">
        <f>$C$10 &amp; knx_setup[[#This Row],[Link]] &amp; $C$15 &amp; ")"</f>
        <v>![img](https://github.com/RASBR/assets-public/blob/main/devices/knx/zennio-tmd-square-tmd-6.png?raw=true =48x)</v>
      </c>
      <c r="L33" s="5" t="str">
        <f>"[" &amp; knx_setup[[#This Row],[MD-ImageOnly]] &amp; "](url)"</f>
        <v>[![img](https://github.com/RASBR/assets-public/blob/main/devices/knx/zennio-tmd-square-tmd-6.png?raw=true =48x)](url)</v>
      </c>
      <c r="M33" s="5" t="str">
        <f>"[" &amp;knx_setup[[#This Row],[MD-ImageOnly]] &amp; "](" &amp;knx_setup[[#This Row],[Link]] &amp; ")"</f>
        <v>[![img](https://github.com/RASBR/assets-public/blob/main/devices/knx/zennio-tmd-square-tmd-6.png?raw=true =48x)](https://github.com/RASBR/assets-public/blob/main/devices/knx/zennio-tmd-square-tmd-6.png?raw=true)</v>
      </c>
      <c r="N33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[![img](https://github.com/RASBR/assets-public/blob/main/devices/knx/zennio-tmd-square-tmd-6.png?raw=true =48x)](https://github.com/RASBR/assets-public/blob/main/devices/knx/zennio-tmd-square-tmd-6.png?raw=true) | zennio-tmd-square-tmd-6.png |  |</v>
      </c>
      <c r="O33" s="6" t="str">
        <f>$F$9 &amp; $F$7 &amp; $F$8  &amp;knx_setup[[#This Row],[FullName]] &amp; $F$10 &amp;knx_setup[[#This Row],[FullName]] &amp; $F$15</f>
        <v>&lt;img src="devices/knx/zennio-tmd-square-tmd-6.png" alt="zennio-tmd-square-tmd-6.png"&gt;</v>
      </c>
    </row>
    <row r="34" spans="2:15" ht="22.5" customHeight="1" x14ac:dyDescent="0.25">
      <c r="B34" s="4">
        <v>15</v>
      </c>
      <c r="C34" s="1" t="s">
        <v>286</v>
      </c>
      <c r="D34" s="1" t="s">
        <v>287</v>
      </c>
      <c r="E34" s="1" t="s">
        <v>2</v>
      </c>
      <c r="F34" s="13" t="s">
        <v>28</v>
      </c>
      <c r="G34" s="13"/>
      <c r="H34" s="13"/>
      <c r="I34" s="13"/>
      <c r="J34" s="7" t="str">
        <f>$C$9 &amp; knx_setup[[#This Row],[FullName]] &amp; $C$11</f>
        <v>https://github.com/RASBR/assets-public/blob/main/devices/knx/zennio-tmd-square-tmd-display.png?raw=true</v>
      </c>
      <c r="K34" s="5" t="str">
        <f>$C$10 &amp; knx_setup[[#This Row],[Link]] &amp; $C$15 &amp; ")"</f>
        <v>![img](https://github.com/RASBR/assets-public/blob/main/devices/knx/zennio-tmd-square-tmd-display.png?raw=true =48x)</v>
      </c>
      <c r="L34" s="5" t="str">
        <f>"[" &amp; knx_setup[[#This Row],[MD-ImageOnly]] &amp; "](url)"</f>
        <v>[![img](https://github.com/RASBR/assets-public/blob/main/devices/knx/zennio-tmd-square-tmd-display.png?raw=true =48x)](url)</v>
      </c>
      <c r="M34" s="5" t="str">
        <f>"[" &amp;knx_setup[[#This Row],[MD-ImageOnly]] &amp; "](" &amp;knx_setup[[#This Row],[Link]] &amp; ")"</f>
        <v>[![img](https://github.com/RASBR/assets-public/blob/main/devices/knx/zennio-tmd-square-tmd-display.png?raw=true =48x)](https://github.com/RASBR/assets-public/blob/main/devices/knx/zennio-tmd-square-tmd-display.png?raw=true)</v>
      </c>
      <c r="N34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[![img](https://github.com/RASBR/assets-public/blob/main/devices/knx/zennio-tmd-square-tmd-display.png?raw=true =48x)](https://github.com/RASBR/assets-public/blob/main/devices/knx/zennio-tmd-square-tmd-display.png?raw=true) | zennio-tmd-square-tmd-display.png |  |</v>
      </c>
      <c r="O34" s="6" t="str">
        <f>$F$9 &amp; $F$7 &amp; $F$8  &amp;knx_setup[[#This Row],[FullName]] &amp; $F$10 &amp;knx_setup[[#This Row],[FullName]] &amp; $F$15</f>
        <v>&lt;img src="devices/knx/zennio-tmd-square-tmd-display.png" alt="zennio-tmd-square-tmd-display.png"&gt;</v>
      </c>
    </row>
    <row r="35" spans="2:15" ht="22.5" customHeight="1" x14ac:dyDescent="0.25">
      <c r="B35" s="4">
        <v>16</v>
      </c>
      <c r="C35" s="1" t="s">
        <v>288</v>
      </c>
      <c r="D35" s="1" t="s">
        <v>289</v>
      </c>
      <c r="E35" s="1" t="s">
        <v>2</v>
      </c>
      <c r="F35" s="13" t="s">
        <v>28</v>
      </c>
      <c r="G35" s="13"/>
      <c r="H35" s="13"/>
      <c r="I35" s="13"/>
      <c r="J35" s="7" t="str">
        <f>$C$9 &amp; knx_setup[[#This Row],[FullName]] &amp; $C$11</f>
        <v>https://github.com/RASBR/assets-public/blob/main/devices/knx/zennio-z35.png?raw=true</v>
      </c>
      <c r="K35" s="5" t="str">
        <f>$C$10 &amp; knx_setup[[#This Row],[Link]] &amp; $C$15 &amp; ")"</f>
        <v>![img](https://github.com/RASBR/assets-public/blob/main/devices/knx/zennio-z35.png?raw=true =48x)</v>
      </c>
      <c r="L35" s="5" t="str">
        <f>"[" &amp; knx_setup[[#This Row],[MD-ImageOnly]] &amp; "](url)"</f>
        <v>[![img](https://github.com/RASBR/assets-public/blob/main/devices/knx/zennio-z35.png?raw=true =48x)](url)</v>
      </c>
      <c r="M35" s="5" t="str">
        <f>"[" &amp;knx_setup[[#This Row],[MD-ImageOnly]] &amp; "](" &amp;knx_setup[[#This Row],[Link]] &amp; ")"</f>
        <v>[![img](https://github.com/RASBR/assets-public/blob/main/devices/knx/zennio-z35.png?raw=true =48x)](https://github.com/RASBR/assets-public/blob/main/devices/knx/zennio-z35.png?raw=true)</v>
      </c>
      <c r="N35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[![img](https://github.com/RASBR/assets-public/blob/main/devices/knx/zennio-z35.png?raw=true =48x)](https://github.com/RASBR/assets-public/blob/main/devices/knx/zennio-z35.png?raw=true) | zennio-z35.png |  |</v>
      </c>
      <c r="O35" s="6" t="str">
        <f>$F$9 &amp; $F$7 &amp; $F$8  &amp;knx_setup[[#This Row],[FullName]] &amp; $F$10 &amp;knx_setup[[#This Row],[FullName]] &amp; $F$15</f>
        <v>&lt;img src="devices/knx/zennio-z35.png" alt="zennio-z35.png"&gt;</v>
      </c>
    </row>
    <row r="36" spans="2:15" ht="22.5" customHeight="1" x14ac:dyDescent="0.25">
      <c r="B36" s="4">
        <v>17</v>
      </c>
      <c r="C36" s="1" t="s">
        <v>290</v>
      </c>
      <c r="D36" s="1" t="s">
        <v>291</v>
      </c>
      <c r="E36" s="1" t="s">
        <v>2</v>
      </c>
      <c r="F36" s="13" t="s">
        <v>28</v>
      </c>
      <c r="G36" s="13"/>
      <c r="H36" s="13"/>
      <c r="I36" s="13"/>
      <c r="J36" s="7" t="str">
        <f>$C$9 &amp; knx_setup[[#This Row],[FullName]] &amp; $C$11</f>
        <v>https://github.com/RASBR/assets-public/blob/main/devices/knx/zennio-z41-pro.png?raw=true</v>
      </c>
      <c r="K36" s="5" t="str">
        <f>$C$10 &amp; knx_setup[[#This Row],[Link]] &amp; $C$15 &amp; ")"</f>
        <v>![img](https://github.com/RASBR/assets-public/blob/main/devices/knx/zennio-z41-pro.png?raw=true =48x)</v>
      </c>
      <c r="L36" s="5" t="str">
        <f>"[" &amp; knx_setup[[#This Row],[MD-ImageOnly]] &amp; "](url)"</f>
        <v>[![img](https://github.com/RASBR/assets-public/blob/main/devices/knx/zennio-z41-pro.png?raw=true =48x)](url)</v>
      </c>
      <c r="M36" s="5" t="str">
        <f>"[" &amp;knx_setup[[#This Row],[MD-ImageOnly]] &amp; "](" &amp;knx_setup[[#This Row],[Link]] &amp; ")"</f>
        <v>[![img](https://github.com/RASBR/assets-public/blob/main/devices/knx/zennio-z41-pro.png?raw=true =48x)](https://github.com/RASBR/assets-public/blob/main/devices/knx/zennio-z41-pro.png?raw=true)</v>
      </c>
      <c r="N36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[![img](https://github.com/RASBR/assets-public/blob/main/devices/knx/zennio-z41-pro.png?raw=true =48x)](https://github.com/RASBR/assets-public/blob/main/devices/knx/zennio-z41-pro.png?raw=true) | zennio-z41-pro.png |  |</v>
      </c>
      <c r="O36" s="6" t="str">
        <f>$F$9 &amp; $F$7 &amp; $F$8  &amp;knx_setup[[#This Row],[FullName]] &amp; $F$10 &amp;knx_setup[[#This Row],[FullName]] &amp; $F$15</f>
        <v>&lt;img src="devices/knx/zennio-z41-pro.png" alt="zennio-z41-pro.png"&gt;</v>
      </c>
    </row>
    <row r="37" spans="2:15" ht="22.5" customHeight="1" x14ac:dyDescent="0.25">
      <c r="B37" s="4">
        <v>18</v>
      </c>
      <c r="C37" s="1" t="s">
        <v>292</v>
      </c>
      <c r="D37" s="1" t="s">
        <v>293</v>
      </c>
      <c r="E37" s="1" t="s">
        <v>2</v>
      </c>
      <c r="F37" s="13" t="s">
        <v>28</v>
      </c>
      <c r="G37" s="13"/>
      <c r="H37" s="13"/>
      <c r="I37" s="13"/>
      <c r="J37" s="7" t="str">
        <f>$C$9 &amp; knx_setup[[#This Row],[FullName]] &amp; $C$11</f>
        <v>https://github.com/RASBR/assets-public/blob/main/devices/knx/zennio-zps320hic230.png?raw=true</v>
      </c>
      <c r="K37" s="5" t="str">
        <f>$C$10 &amp; knx_setup[[#This Row],[Link]] &amp; $C$15 &amp; ")"</f>
        <v>![img](https://github.com/RASBR/assets-public/blob/main/devices/knx/zennio-zps320hic230.png?raw=true =48x)</v>
      </c>
      <c r="L37" s="5" t="str">
        <f>"[" &amp; knx_setup[[#This Row],[MD-ImageOnly]] &amp; "](url)"</f>
        <v>[![img](https://github.com/RASBR/assets-public/blob/main/devices/knx/zennio-zps320hic230.png?raw=true =48x)](url)</v>
      </c>
      <c r="M37" s="5" t="str">
        <f>"[" &amp;knx_setup[[#This Row],[MD-ImageOnly]] &amp; "](" &amp;knx_setup[[#This Row],[Link]] &amp; ")"</f>
        <v>[![img](https://github.com/RASBR/assets-public/blob/main/devices/knx/zennio-zps320hic230.png?raw=true =48x)](https://github.com/RASBR/assets-public/blob/main/devices/knx/zennio-zps320hic230.png?raw=true)</v>
      </c>
      <c r="N37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[![img](https://github.com/RASBR/assets-public/blob/main/devices/knx/zennio-zps320hic230.png?raw=true =48x)](https://github.com/RASBR/assets-public/blob/main/devices/knx/zennio-zps320hic230.png?raw=true) | zennio-zps320hic230.png |  |</v>
      </c>
      <c r="O37" s="6" t="str">
        <f>$F$9 &amp; $F$7 &amp; $F$8  &amp;knx_setup[[#This Row],[FullName]] &amp; $F$10 &amp;knx_setup[[#This Row],[FullName]] &amp; $F$15</f>
        <v>&lt;img src="devices/knx/zennio-zps320hic230.png" alt="zennio-zps320hic230.png"&gt;</v>
      </c>
    </row>
    <row r="38" spans="2:15" ht="22.5" customHeight="1" x14ac:dyDescent="0.25">
      <c r="B38" s="4">
        <v>19</v>
      </c>
      <c r="C38" s="1" t="s">
        <v>294</v>
      </c>
      <c r="D38" s="1" t="s">
        <v>295</v>
      </c>
      <c r="E38" s="1" t="s">
        <v>2</v>
      </c>
      <c r="F38" s="13" t="s">
        <v>28</v>
      </c>
      <c r="G38" s="13"/>
      <c r="H38" s="13"/>
      <c r="I38" s="13"/>
      <c r="J38" s="7" t="str">
        <f>$C$9 &amp; knx_setup[[#This Row],[FullName]] &amp; $C$11</f>
        <v>https://github.com/RASBR/assets-public/blob/main/devices/knx/crestron-logo.png?raw=true</v>
      </c>
      <c r="K38" s="5" t="str">
        <f>$C$10 &amp; knx_setup[[#This Row],[Link]] &amp; $C$15 &amp; ")"</f>
        <v>![img](https://github.com/RASBR/assets-public/blob/main/devices/knx/crestron-logo.png?raw=true =48x)</v>
      </c>
      <c r="L38" s="5" t="str">
        <f>"[" &amp; knx_setup[[#This Row],[MD-ImageOnly]] &amp; "](url)"</f>
        <v>[![img](https://github.com/RASBR/assets-public/blob/main/devices/knx/crestron-logo.png?raw=true =48x)](url)</v>
      </c>
      <c r="M38" s="5" t="str">
        <f>"[" &amp;knx_setup[[#This Row],[MD-ImageOnly]] &amp; "](" &amp;knx_setup[[#This Row],[Link]] &amp; ")"</f>
        <v>[![img](https://github.com/RASBR/assets-public/blob/main/devices/knx/crestron-logo.png?raw=true =48x)](https://github.com/RASBR/assets-public/blob/main/devices/knx/crestron-logo.png?raw=true)</v>
      </c>
      <c r="N38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[![img](https://github.com/RASBR/assets-public/blob/main/devices/knx/crestron-logo.png?raw=true =48x)](https://github.com/RASBR/assets-public/blob/main/devices/knx/crestron-logo.png?raw=true) | crestron-logo.png |  |</v>
      </c>
      <c r="O38" s="6" t="str">
        <f>$F$9 &amp; $F$7 &amp; $F$8  &amp;knx_setup[[#This Row],[FullName]] &amp; $F$10 &amp;knx_setup[[#This Row],[FullName]] &amp; $F$15</f>
        <v>&lt;img src="devices/knx/crestron-logo.png" alt="crestron-logo.png"&gt;</v>
      </c>
    </row>
    <row r="39" spans="2:15" ht="22.5" customHeight="1" x14ac:dyDescent="0.25">
      <c r="B39" s="4">
        <v>20</v>
      </c>
      <c r="C39" s="1" t="s">
        <v>296</v>
      </c>
      <c r="D39" s="1" t="s">
        <v>297</v>
      </c>
      <c r="E39" s="1" t="s">
        <v>2</v>
      </c>
      <c r="F39" s="13" t="s">
        <v>28</v>
      </c>
      <c r="G39" s="13"/>
      <c r="H39" s="13"/>
      <c r="I39" s="13"/>
      <c r="J39" s="7" t="str">
        <f>$C$9 &amp; knx_setup[[#This Row],[FullName]] &amp; $C$11</f>
        <v>https://github.com/RASBR/assets-public/blob/main/devices/knx/1home-bridge.png?raw=true</v>
      </c>
      <c r="K39" s="5" t="str">
        <f>$C$10 &amp; knx_setup[[#This Row],[Link]] &amp; $C$15 &amp; ")"</f>
        <v>![img](https://github.com/RASBR/assets-public/blob/main/devices/knx/1home-bridge.png?raw=true =48x)</v>
      </c>
      <c r="L39" s="5" t="str">
        <f>"[" &amp; knx_setup[[#This Row],[MD-ImageOnly]] &amp; "](url)"</f>
        <v>[![img](https://github.com/RASBR/assets-public/blob/main/devices/knx/1home-bridge.png?raw=true =48x)](url)</v>
      </c>
      <c r="M39" s="5" t="str">
        <f>"[" &amp;knx_setup[[#This Row],[MD-ImageOnly]] &amp; "](" &amp;knx_setup[[#This Row],[Link]] &amp; ")"</f>
        <v>[![img](https://github.com/RASBR/assets-public/blob/main/devices/knx/1home-bridge.png?raw=true =48x)](https://github.com/RASBR/assets-public/blob/main/devices/knx/1home-bridge.png?raw=true)</v>
      </c>
      <c r="N39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[![img](https://github.com/RASBR/assets-public/blob/main/devices/knx/1home-bridge.png?raw=true =48x)](https://github.com/RASBR/assets-public/blob/main/devices/knx/1home-bridge.png?raw=true) | 1home-bridge.png |  |</v>
      </c>
      <c r="O39" s="6" t="str">
        <f>$F$9 &amp; $F$7 &amp; $F$8  &amp;knx_setup[[#This Row],[FullName]] &amp; $F$10 &amp;knx_setup[[#This Row],[FullName]] &amp; $F$15</f>
        <v>&lt;img src="devices/knx/1home-bridge.png" alt="1home-bridge.png"&gt;</v>
      </c>
    </row>
    <row r="40" spans="2:15" ht="22.5" customHeight="1" x14ac:dyDescent="0.25">
      <c r="B40" s="4">
        <v>21</v>
      </c>
      <c r="C40" s="1" t="s">
        <v>298</v>
      </c>
      <c r="D40" s="1" t="s">
        <v>299</v>
      </c>
      <c r="E40" s="1" t="s">
        <v>2</v>
      </c>
      <c r="F40" s="13" t="s">
        <v>28</v>
      </c>
      <c r="G40" s="13"/>
      <c r="H40" s="13"/>
      <c r="I40" s="13"/>
      <c r="J40" s="7" t="str">
        <f>$C$9 &amp; knx_setup[[#This Row],[FullName]] &amp; $C$11</f>
        <v>https://github.com/RASBR/assets-public/blob/main/devices/knx/knx-logo.png?raw=true</v>
      </c>
      <c r="K40" s="5" t="str">
        <f>$C$10 &amp; knx_setup[[#This Row],[Link]] &amp; $C$15 &amp; ")"</f>
        <v>![img](https://github.com/RASBR/assets-public/blob/main/devices/knx/knx-logo.png?raw=true =48x)</v>
      </c>
      <c r="L40" s="5" t="str">
        <f>"[" &amp; knx_setup[[#This Row],[MD-ImageOnly]] &amp; "](url)"</f>
        <v>[![img](https://github.com/RASBR/assets-public/blob/main/devices/knx/knx-logo.png?raw=true =48x)](url)</v>
      </c>
      <c r="M40" s="5" t="str">
        <f>"[" &amp;knx_setup[[#This Row],[MD-ImageOnly]] &amp; "](" &amp;knx_setup[[#This Row],[Link]] &amp; ")"</f>
        <v>[![img](https://github.com/RASBR/assets-public/blob/main/devices/knx/knx-logo.png?raw=true =48x)](https://github.com/RASBR/assets-public/blob/main/devices/knx/knx-logo.png?raw=true)</v>
      </c>
      <c r="N40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[![img](https://github.com/RASBR/assets-public/blob/main/devices/knx/knx-logo.png?raw=true =48x)](https://github.com/RASBR/assets-public/blob/main/devices/knx/knx-logo.png?raw=true) | knx-logo.png |  |</v>
      </c>
      <c r="O40" s="6" t="str">
        <f>$F$9 &amp; $F$7 &amp; $F$8  &amp;knx_setup[[#This Row],[FullName]] &amp; $F$10 &amp;knx_setup[[#This Row],[FullName]] &amp; $F$15</f>
        <v>&lt;img src="devices/knx/knx-logo.png" alt="knx-logo.png"&gt;</v>
      </c>
    </row>
    <row r="41" spans="2:15" ht="22.5" customHeight="1" x14ac:dyDescent="0.25">
      <c r="B41" s="4">
        <v>22</v>
      </c>
      <c r="C41" s="1" t="s">
        <v>300</v>
      </c>
      <c r="D41" s="1" t="s">
        <v>301</v>
      </c>
      <c r="E41" s="1" t="s">
        <v>2</v>
      </c>
      <c r="F41" s="13" t="s">
        <v>28</v>
      </c>
      <c r="G41" s="13"/>
      <c r="H41" s="13"/>
      <c r="I41" s="13"/>
      <c r="J41" s="7" t="str">
        <f>$C$9 &amp; knx_setup[[#This Row],[FullName]] &amp; $C$11</f>
        <v>https://github.com/RASBR/assets-public/blob/main/devices/knx/1home-logo.png?raw=true</v>
      </c>
      <c r="K41" s="5" t="str">
        <f>$C$10 &amp; knx_setup[[#This Row],[Link]] &amp; $C$15 &amp; ")"</f>
        <v>![img](https://github.com/RASBR/assets-public/blob/main/devices/knx/1home-logo.png?raw=true =48x)</v>
      </c>
      <c r="L41" s="5" t="str">
        <f>"[" &amp; knx_setup[[#This Row],[MD-ImageOnly]] &amp; "](url)"</f>
        <v>[![img](https://github.com/RASBR/assets-public/blob/main/devices/knx/1home-logo.png?raw=true =48x)](url)</v>
      </c>
      <c r="M41" s="5" t="str">
        <f>"[" &amp;knx_setup[[#This Row],[MD-ImageOnly]] &amp; "](" &amp;knx_setup[[#This Row],[Link]] &amp; ")"</f>
        <v>[![img](https://github.com/RASBR/assets-public/blob/main/devices/knx/1home-logo.png?raw=true =48x)](https://github.com/RASBR/assets-public/blob/main/devices/knx/1home-logo.png?raw=true)</v>
      </c>
      <c r="N41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[![img](https://github.com/RASBR/assets-public/blob/main/devices/knx/1home-logo.png?raw=true =48x)](https://github.com/RASBR/assets-public/blob/main/devices/knx/1home-logo.png?raw=true) | 1home-logo.png |  |</v>
      </c>
      <c r="O41" s="6" t="str">
        <f>$F$9 &amp; $F$7 &amp; $F$8  &amp;knx_setup[[#This Row],[FullName]] &amp; $F$10 &amp;knx_setup[[#This Row],[FullName]] &amp; $F$15</f>
        <v>&lt;img src="devices/knx/1home-logo.png" alt="1home-logo.png"&gt;</v>
      </c>
    </row>
    <row r="42" spans="2:15" ht="22.5" customHeight="1" x14ac:dyDescent="0.25">
      <c r="B42" s="4">
        <v>23</v>
      </c>
      <c r="C42" s="1" t="s">
        <v>302</v>
      </c>
      <c r="D42" s="1" t="s">
        <v>303</v>
      </c>
      <c r="E42" s="1" t="s">
        <v>2</v>
      </c>
      <c r="F42" s="13" t="s">
        <v>28</v>
      </c>
      <c r="G42" s="13"/>
      <c r="H42" s="13"/>
      <c r="I42" s="13"/>
      <c r="J42" s="7" t="str">
        <f>$C$9 &amp; knx_setup[[#This Row],[FullName]] &amp; $C$11</f>
        <v>https://github.com/RASBR/assets-public/blob/main/devices/knx/gvs-knx-binip-4f-1.png?raw=true</v>
      </c>
      <c r="K42" s="5" t="str">
        <f>$C$10 &amp; knx_setup[[#This Row],[Link]] &amp; $C$15 &amp; ")"</f>
        <v>![img](https://github.com/RASBR/assets-public/blob/main/devices/knx/gvs-knx-binip-4f-1.png?raw=true =48x)</v>
      </c>
      <c r="L42" s="5" t="str">
        <f>"[" &amp; knx_setup[[#This Row],[MD-ImageOnly]] &amp; "](url)"</f>
        <v>[![img](https://github.com/RASBR/assets-public/blob/main/devices/knx/gvs-knx-binip-4f-1.png?raw=true =48x)](url)</v>
      </c>
      <c r="M42" s="5" t="str">
        <f>"[" &amp;knx_setup[[#This Row],[MD-ImageOnly]] &amp; "](" &amp;knx_setup[[#This Row],[Link]] &amp; ")"</f>
        <v>[![img](https://github.com/RASBR/assets-public/blob/main/devices/knx/gvs-knx-binip-4f-1.png?raw=true =48x)](https://github.com/RASBR/assets-public/blob/main/devices/knx/gvs-knx-binip-4f-1.png?raw=true)</v>
      </c>
      <c r="N42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[![img](https://github.com/RASBR/assets-public/blob/main/devices/knx/gvs-knx-binip-4f-1.png?raw=true =48x)](https://github.com/RASBR/assets-public/blob/main/devices/knx/gvs-knx-binip-4f-1.png?raw=true) | gvs-knx-binip-4f-1.png |  |</v>
      </c>
      <c r="O42" s="6" t="str">
        <f>$F$9 &amp; $F$7 &amp; $F$8  &amp;knx_setup[[#This Row],[FullName]] &amp; $F$10 &amp;knx_setup[[#This Row],[FullName]] &amp; $F$15</f>
        <v>&lt;img src="devices/knx/gvs-knx-binip-4f-1.png" alt="gvs-knx-binip-4f-1.png"&gt;</v>
      </c>
    </row>
    <row r="43" spans="2:15" ht="30.75" customHeight="1" x14ac:dyDescent="0.25">
      <c r="B43" s="4">
        <v>24</v>
      </c>
      <c r="C43" s="1" t="s">
        <v>304</v>
      </c>
      <c r="D43" s="1" t="s">
        <v>305</v>
      </c>
      <c r="E43" s="1" t="s">
        <v>2</v>
      </c>
      <c r="F43" s="13"/>
      <c r="G43" s="13"/>
      <c r="H43" s="13"/>
      <c r="I43" s="13"/>
      <c r="J43" s="7" t="str">
        <f>$C$9 &amp; knx_setup[[#This Row],[FullName]] &amp; $C$11</f>
        <v>https://github.com/RASBR/assets-public/blob/main/devices/knx/crestron-cen-io-ir-104.png?raw=true</v>
      </c>
      <c r="K43" s="5" t="str">
        <f>$C$10 &amp; knx_setup[[#This Row],[Link]] &amp; $C$15 &amp; ")"</f>
        <v>![img](https://github.com/RASBR/assets-public/blob/main/devices/knx/crestron-cen-io-ir-104.png?raw=true =48x)</v>
      </c>
      <c r="L43" s="5" t="str">
        <f>"[" &amp; knx_setup[[#This Row],[MD-ImageOnly]] &amp; "](url)"</f>
        <v>[![img](https://github.com/RASBR/assets-public/blob/main/devices/knx/crestron-cen-io-ir-104.png?raw=true =48x)](url)</v>
      </c>
      <c r="M43" s="5" t="str">
        <f>"[" &amp;knx_setup[[#This Row],[MD-ImageOnly]] &amp; "](" &amp;knx_setup[[#This Row],[Link]] &amp; ")"</f>
        <v>[![img](https://github.com/RASBR/assets-public/blob/main/devices/knx/crestron-cen-io-ir-104.png?raw=true =48x)](https://github.com/RASBR/assets-public/blob/main/devices/knx/crestron-cen-io-ir-104.png?raw=true)</v>
      </c>
      <c r="N43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[![img](https://github.com/RASBR/assets-public/blob/main/devices/knx/crestron-cen-io-ir-104.png?raw=true =48x)](https://github.com/RASBR/assets-public/blob/main/devices/knx/crestron-cen-io-ir-104.png?raw=true) | crestron-cen-io-ir-104.png |  |</v>
      </c>
      <c r="O43" s="6" t="str">
        <f>$F$9 &amp; $F$7 &amp; $F$8  &amp;knx_setup[[#This Row],[FullName]] &amp; $F$10 &amp;knx_setup[[#This Row],[FullName]] &amp; $F$15</f>
        <v>&lt;img src="devices/knx/crestron-cen-io-ir-104.png" alt="crestron-cen-io-ir-104.png"&gt;</v>
      </c>
    </row>
    <row r="44" spans="2:15" ht="409.5" x14ac:dyDescent="0.25">
      <c r="B44" s="4">
        <v>25</v>
      </c>
      <c r="C44" s="1" t="s">
        <v>306</v>
      </c>
      <c r="D44" s="1" t="s">
        <v>307</v>
      </c>
      <c r="E44" s="1" t="s">
        <v>2</v>
      </c>
      <c r="F44" s="13"/>
      <c r="G44" s="13"/>
      <c r="H44" s="13"/>
      <c r="I44" s="13"/>
      <c r="J44" s="7" t="str">
        <f>$C$9 &amp; knx_setup[[#This Row],[FullName]] &amp; $C$11</f>
        <v>https://github.com/RASBR/assets-public/blob/main/devices/knx/crestron-cen-io-ir-104-1.png?raw=true</v>
      </c>
      <c r="K44" s="5" t="str">
        <f>$C$10 &amp; knx_setup[[#This Row],[Link]] &amp; $C$15 &amp; ")"</f>
        <v>![img](https://github.com/RASBR/assets-public/blob/main/devices/knx/crestron-cen-io-ir-104-1.png?raw=true =48x)</v>
      </c>
      <c r="L44" s="5" t="str">
        <f>"[" &amp; knx_setup[[#This Row],[MD-ImageOnly]] &amp; "](url)"</f>
        <v>[![img](https://github.com/RASBR/assets-public/blob/main/devices/knx/crestron-cen-io-ir-104-1.png?raw=true =48x)](url)</v>
      </c>
      <c r="M44" s="5" t="str">
        <f>"[" &amp;knx_setup[[#This Row],[MD-ImageOnly]] &amp; "](" &amp;knx_setup[[#This Row],[Link]] &amp; ")"</f>
        <v>[![img](https://github.com/RASBR/assets-public/blob/main/devices/knx/crestron-cen-io-ir-104-1.png?raw=true =48x)](https://github.com/RASBR/assets-public/blob/main/devices/knx/crestron-cen-io-ir-104-1.png?raw=true)</v>
      </c>
      <c r="N44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[![img](https://github.com/RASBR/assets-public/blob/main/devices/knx/crestron-cen-io-ir-104-1.png?raw=true =48x)](https://github.com/RASBR/assets-public/blob/main/devices/knx/crestron-cen-io-ir-104-1.png?raw=true) | crestron-cen-io-ir-104-1.png |  |</v>
      </c>
      <c r="O44" s="6" t="str">
        <f>$F$9 &amp; $F$7 &amp; $F$8  &amp;knx_setup[[#This Row],[FullName]] &amp; $F$10 &amp;knx_setup[[#This Row],[FullName]] &amp; $F$15</f>
        <v>&lt;img src="devices/knx/crestron-cen-io-ir-104-1.png" alt="crestron-cen-io-ir-104-1.png"&gt;</v>
      </c>
    </row>
    <row r="45" spans="2:15" ht="409.5" x14ac:dyDescent="0.25">
      <c r="B45" s="4">
        <v>26</v>
      </c>
      <c r="C45" s="1" t="s">
        <v>308</v>
      </c>
      <c r="D45" s="1" t="s">
        <v>309</v>
      </c>
      <c r="E45" s="1" t="s">
        <v>2</v>
      </c>
      <c r="F45" s="13"/>
      <c r="G45" s="13"/>
      <c r="H45" s="13"/>
      <c r="I45" s="13"/>
      <c r="J45" s="7" t="str">
        <f>$C$9 &amp; knx_setup[[#This Row],[FullName]] &amp; $C$11</f>
        <v>https://github.com/RASBR/assets-public/blob/main/devices/knx/crestron-din-ap3.png?raw=true</v>
      </c>
      <c r="K45" s="5" t="str">
        <f>$C$10 &amp; knx_setup[[#This Row],[Link]] &amp; $C$15 &amp; ")"</f>
        <v>![img](https://github.com/RASBR/assets-public/blob/main/devices/knx/crestron-din-ap3.png?raw=true =48x)</v>
      </c>
      <c r="L45" s="5" t="str">
        <f>"[" &amp; knx_setup[[#This Row],[MD-ImageOnly]] &amp; "](url)"</f>
        <v>[![img](https://github.com/RASBR/assets-public/blob/main/devices/knx/crestron-din-ap3.png?raw=true =48x)](url)</v>
      </c>
      <c r="M45" s="5" t="str">
        <f>"[" &amp;knx_setup[[#This Row],[MD-ImageOnly]] &amp; "](" &amp;knx_setup[[#This Row],[Link]] &amp; ")"</f>
        <v>[![img](https://github.com/RASBR/assets-public/blob/main/devices/knx/crestron-din-ap3.png?raw=true =48x)](https://github.com/RASBR/assets-public/blob/main/devices/knx/crestron-din-ap3.png?raw=true)</v>
      </c>
      <c r="N45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[![img](https://github.com/RASBR/assets-public/blob/main/devices/knx/crestron-din-ap3.png?raw=true =48x)](https://github.com/RASBR/assets-public/blob/main/devices/knx/crestron-din-ap3.png?raw=true) | crestron-din-ap3.png |  |</v>
      </c>
      <c r="O45" s="6" t="str">
        <f>$F$9 &amp; $F$7 &amp; $F$8  &amp;knx_setup[[#This Row],[FullName]] &amp; $F$10 &amp;knx_setup[[#This Row],[FullName]] &amp; $F$15</f>
        <v>&lt;img src="devices/knx/crestron-din-ap3.png" alt="crestron-din-ap3.png"&gt;</v>
      </c>
    </row>
    <row r="46" spans="2:15" ht="409.5" x14ac:dyDescent="0.25">
      <c r="B46" s="4">
        <v>27</v>
      </c>
      <c r="C46" s="1" t="s">
        <v>310</v>
      </c>
      <c r="D46" s="1" t="s">
        <v>311</v>
      </c>
      <c r="E46" s="1" t="s">
        <v>2</v>
      </c>
      <c r="F46" s="13"/>
      <c r="G46" s="13"/>
      <c r="H46" s="13"/>
      <c r="I46" s="13"/>
      <c r="J46" s="7" t="str">
        <f>$C$9 &amp; knx_setup[[#This Row],[FullName]] &amp; $C$11</f>
        <v>https://github.com/RASBR/assets-public/blob/main/devices/knx/crestron-dm-md6x6.png?raw=true</v>
      </c>
      <c r="K46" s="5" t="str">
        <f>$C$10 &amp; knx_setup[[#This Row],[Link]] &amp; $C$15 &amp; ")"</f>
        <v>![img](https://github.com/RASBR/assets-public/blob/main/devices/knx/crestron-dm-md6x6.png?raw=true =48x)</v>
      </c>
      <c r="L46" s="5" t="str">
        <f>"[" &amp; knx_setup[[#This Row],[MD-ImageOnly]] &amp; "](url)"</f>
        <v>[![img](https://github.com/RASBR/assets-public/blob/main/devices/knx/crestron-dm-md6x6.png?raw=true =48x)](url)</v>
      </c>
      <c r="M46" s="5" t="str">
        <f>"[" &amp;knx_setup[[#This Row],[MD-ImageOnly]] &amp; "](" &amp;knx_setup[[#This Row],[Link]] &amp; ")"</f>
        <v>[![img](https://github.com/RASBR/assets-public/blob/main/devices/knx/crestron-dm-md6x6.png?raw=true =48x)](https://github.com/RASBR/assets-public/blob/main/devices/knx/crestron-dm-md6x6.png?raw=true)</v>
      </c>
      <c r="N46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[![img](https://github.com/RASBR/assets-public/blob/main/devices/knx/crestron-dm-md6x6.png?raw=true =48x)](https://github.com/RASBR/assets-public/blob/main/devices/knx/crestron-dm-md6x6.png?raw=true) | crestron-dm-md6x6.png |  |</v>
      </c>
      <c r="O46" s="6" t="str">
        <f>$F$9 &amp; $F$7 &amp; $F$8  &amp;knx_setup[[#This Row],[FullName]] &amp; $F$10 &amp;knx_setup[[#This Row],[FullName]] &amp; $F$15</f>
        <v>&lt;img src="devices/knx/crestron-dm-md6x6.png" alt="crestron-dm-md6x6.png"&gt;</v>
      </c>
    </row>
    <row r="47" spans="2:15" ht="409.5" x14ac:dyDescent="0.25">
      <c r="B47" s="4">
        <v>28</v>
      </c>
      <c r="C47" s="1" t="s">
        <v>312</v>
      </c>
      <c r="D47" s="1" t="s">
        <v>313</v>
      </c>
      <c r="E47" s="1" t="s">
        <v>2</v>
      </c>
      <c r="F47" s="13"/>
      <c r="G47" s="13"/>
      <c r="H47" s="13"/>
      <c r="I47" s="13"/>
      <c r="J47" s="7" t="str">
        <f>$C$9 &amp; knx_setup[[#This Row],[FullName]] &amp; $C$11</f>
        <v>https://github.com/RASBR/assets-public/blob/main/devices/knx/crestron-dm-md6x6-1.png?raw=true</v>
      </c>
      <c r="K47" s="5" t="str">
        <f>$C$10 &amp; knx_setup[[#This Row],[Link]] &amp; $C$15 &amp; ")"</f>
        <v>![img](https://github.com/RASBR/assets-public/blob/main/devices/knx/crestron-dm-md6x6-1.png?raw=true =48x)</v>
      </c>
      <c r="L47" s="5" t="str">
        <f>"[" &amp; knx_setup[[#This Row],[MD-ImageOnly]] &amp; "](url)"</f>
        <v>[![img](https://github.com/RASBR/assets-public/blob/main/devices/knx/crestron-dm-md6x6-1.png?raw=true =48x)](url)</v>
      </c>
      <c r="M47" s="5" t="str">
        <f>"[" &amp;knx_setup[[#This Row],[MD-ImageOnly]] &amp; "](" &amp;knx_setup[[#This Row],[Link]] &amp; ")"</f>
        <v>[![img](https://github.com/RASBR/assets-public/blob/main/devices/knx/crestron-dm-md6x6-1.png?raw=true =48x)](https://github.com/RASBR/assets-public/blob/main/devices/knx/crestron-dm-md6x6-1.png?raw=true)</v>
      </c>
      <c r="N47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[![img](https://github.com/RASBR/assets-public/blob/main/devices/knx/crestron-dm-md6x6-1.png?raw=true =48x)](https://github.com/RASBR/assets-public/blob/main/devices/knx/crestron-dm-md6x6-1.png?raw=true) | crestron-dm-md6x6-1.png |  |</v>
      </c>
      <c r="O47" s="6" t="str">
        <f>$F$9 &amp; $F$7 &amp; $F$8  &amp;knx_setup[[#This Row],[FullName]] &amp; $F$10 &amp;knx_setup[[#This Row],[FullName]] &amp; $F$15</f>
        <v>&lt;img src="devices/knx/crestron-dm-md6x6-1.png" alt="crestron-dm-md6x6-1.png"&gt;</v>
      </c>
    </row>
    <row r="48" spans="2:15" ht="409.5" x14ac:dyDescent="0.25">
      <c r="B48" s="4">
        <v>29</v>
      </c>
      <c r="C48" s="1" t="s">
        <v>314</v>
      </c>
      <c r="D48" s="1" t="s">
        <v>315</v>
      </c>
      <c r="E48" s="1" t="s">
        <v>2</v>
      </c>
      <c r="F48" s="13"/>
      <c r="G48" s="13"/>
      <c r="H48" s="13"/>
      <c r="I48" s="13"/>
      <c r="J48" s="7" t="str">
        <f>$C$9 &amp; knx_setup[[#This Row],[FullName]] &amp; $C$11</f>
        <v>https://github.com/RASBR/assets-public/blob/main/devices/knx/crestron-dm-rx1-4k-c-1g.png?raw=true</v>
      </c>
      <c r="K48" s="5" t="str">
        <f>$C$10 &amp; knx_setup[[#This Row],[Link]] &amp; $C$15 &amp; ")"</f>
        <v>![img](https://github.com/RASBR/assets-public/blob/main/devices/knx/crestron-dm-rx1-4k-c-1g.png?raw=true =48x)</v>
      </c>
      <c r="L48" s="5" t="str">
        <f>"[" &amp; knx_setup[[#This Row],[MD-ImageOnly]] &amp; "](url)"</f>
        <v>[![img](https://github.com/RASBR/assets-public/blob/main/devices/knx/crestron-dm-rx1-4k-c-1g.png?raw=true =48x)](url)</v>
      </c>
      <c r="M48" s="5" t="str">
        <f>"[" &amp;knx_setup[[#This Row],[MD-ImageOnly]] &amp; "](" &amp;knx_setup[[#This Row],[Link]] &amp; ")"</f>
        <v>[![img](https://github.com/RASBR/assets-public/blob/main/devices/knx/crestron-dm-rx1-4k-c-1g.png?raw=true =48x)](https://github.com/RASBR/assets-public/blob/main/devices/knx/crestron-dm-rx1-4k-c-1g.png?raw=true)</v>
      </c>
      <c r="N48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[![img](https://github.com/RASBR/assets-public/blob/main/devices/knx/crestron-dm-rx1-4k-c-1g.png?raw=true =48x)](https://github.com/RASBR/assets-public/blob/main/devices/knx/crestron-dm-rx1-4k-c-1g.png?raw=true) | crestron-dm-rx1-4k-c-1g.png |  |</v>
      </c>
      <c r="O48" s="6" t="str">
        <f>$F$9 &amp; $F$7 &amp; $F$8  &amp;knx_setup[[#This Row],[FullName]] &amp; $F$10 &amp;knx_setup[[#This Row],[FullName]] &amp; $F$15</f>
        <v>&lt;img src="devices/knx/crestron-dm-rx1-4k-c-1g.png" alt="crestron-dm-rx1-4k-c-1g.png"&gt;</v>
      </c>
    </row>
    <row r="49" spans="2:15" ht="409.5" x14ac:dyDescent="0.25">
      <c r="B49" s="4">
        <v>30</v>
      </c>
      <c r="C49" s="1" t="s">
        <v>316</v>
      </c>
      <c r="D49" s="1" t="s">
        <v>317</v>
      </c>
      <c r="E49" s="1" t="s">
        <v>2</v>
      </c>
      <c r="F49" s="13"/>
      <c r="G49" s="13"/>
      <c r="H49" s="13"/>
      <c r="I49" s="13"/>
      <c r="J49" s="7" t="str">
        <f>$C$9 &amp; knx_setup[[#This Row],[FullName]] &amp; $C$11</f>
        <v>https://github.com/RASBR/assets-public/blob/main/devices/knx/crestron-hd-rx-101-1g-c-e-b-t.png?raw=true</v>
      </c>
      <c r="K49" s="5" t="str">
        <f>$C$10 &amp; knx_setup[[#This Row],[Link]] &amp; $C$15 &amp; ")"</f>
        <v>![img](https://github.com/RASBR/assets-public/blob/main/devices/knx/crestron-hd-rx-101-1g-c-e-b-t.png?raw=true =48x)</v>
      </c>
      <c r="L49" s="5" t="str">
        <f>"[" &amp; knx_setup[[#This Row],[MD-ImageOnly]] &amp; "](url)"</f>
        <v>[![img](https://github.com/RASBR/assets-public/blob/main/devices/knx/crestron-hd-rx-101-1g-c-e-b-t.png?raw=true =48x)](url)</v>
      </c>
      <c r="M49" s="5" t="str">
        <f>"[" &amp;knx_setup[[#This Row],[MD-ImageOnly]] &amp; "](" &amp;knx_setup[[#This Row],[Link]] &amp; ")"</f>
        <v>[![img](https://github.com/RASBR/assets-public/blob/main/devices/knx/crestron-hd-rx-101-1g-c-e-b-t.png?raw=true =48x)](https://github.com/RASBR/assets-public/blob/main/devices/knx/crestron-hd-rx-101-1g-c-e-b-t.png?raw=true)</v>
      </c>
      <c r="N49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[![img](https://github.com/RASBR/assets-public/blob/main/devices/knx/crestron-hd-rx-101-1g-c-e-b-t.png?raw=true =48x)](https://github.com/RASBR/assets-public/blob/main/devices/knx/crestron-hd-rx-101-1g-c-e-b-t.png?raw=true) | crestron-hd-rx-101-1g-c-e-b-t.png |  |</v>
      </c>
      <c r="O49" s="6" t="str">
        <f>$F$9 &amp; $F$7 &amp; $F$8  &amp;knx_setup[[#This Row],[FullName]] &amp; $F$10 &amp;knx_setup[[#This Row],[FullName]] &amp; $F$15</f>
        <v>&lt;img src="devices/knx/crestron-hd-rx-101-1g-c-e-b-t.png" alt="crestron-hd-rx-101-1g-c-e-b-t.png"&gt;</v>
      </c>
    </row>
    <row r="50" spans="2:15" ht="409.5" x14ac:dyDescent="0.25">
      <c r="B50" s="4">
        <v>31</v>
      </c>
      <c r="C50" s="1" t="s">
        <v>318</v>
      </c>
      <c r="D50" s="1" t="s">
        <v>319</v>
      </c>
      <c r="E50" s="1" t="s">
        <v>2</v>
      </c>
      <c r="F50" s="13"/>
      <c r="G50" s="13"/>
      <c r="H50" s="13"/>
      <c r="I50" s="13"/>
      <c r="J50" s="7" t="str">
        <f>$C$9 &amp; knx_setup[[#This Row],[FullName]] &amp; $C$11</f>
        <v>https://github.com/RASBR/assets-public/blob/main/devices/knx/knx-dongle.png?raw=true</v>
      </c>
      <c r="K50" s="5" t="str">
        <f>$C$10 &amp; knx_setup[[#This Row],[Link]] &amp; $C$15 &amp; ")"</f>
        <v>![img](https://github.com/RASBR/assets-public/blob/main/devices/knx/knx-dongle.png?raw=true =48x)</v>
      </c>
      <c r="L50" s="5" t="str">
        <f>"[" &amp; knx_setup[[#This Row],[MD-ImageOnly]] &amp; "](url)"</f>
        <v>[![img](https://github.com/RASBR/assets-public/blob/main/devices/knx/knx-dongle.png?raw=true =48x)](url)</v>
      </c>
      <c r="M50" s="5" t="str">
        <f>"[" &amp;knx_setup[[#This Row],[MD-ImageOnly]] &amp; "](" &amp;knx_setup[[#This Row],[Link]] &amp; ")"</f>
        <v>[![img](https://github.com/RASBR/assets-public/blob/main/devices/knx/knx-dongle.png?raw=true =48x)](https://github.com/RASBR/assets-public/blob/main/devices/knx/knx-dongle.png?raw=true)</v>
      </c>
      <c r="N50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[![img](https://github.com/RASBR/assets-public/blob/main/devices/knx/knx-dongle.png?raw=true =48x)](https://github.com/RASBR/assets-public/blob/main/devices/knx/knx-dongle.png?raw=true) | knx-dongle.png |  |</v>
      </c>
      <c r="O50" s="6" t="str">
        <f>$F$9 &amp; $F$7 &amp; $F$8  &amp;knx_setup[[#This Row],[FullName]] &amp; $F$10 &amp;knx_setup[[#This Row],[FullName]] &amp; $F$15</f>
        <v>&lt;img src="devices/knx/knx-dongle.png" alt="knx-dongle.png"&gt;</v>
      </c>
    </row>
    <row r="51" spans="2:15" ht="409.5" x14ac:dyDescent="0.25">
      <c r="B51" s="4">
        <v>32</v>
      </c>
      <c r="C51" s="1" t="s">
        <v>320</v>
      </c>
      <c r="D51" s="1" t="s">
        <v>321</v>
      </c>
      <c r="E51" s="1" t="s">
        <v>2</v>
      </c>
      <c r="F51" s="13"/>
      <c r="G51" s="13"/>
      <c r="H51" s="13"/>
      <c r="I51" s="13"/>
      <c r="J51" s="7" t="str">
        <f>$C$9 &amp; knx_setup[[#This Row],[FullName]] &amp; $C$11</f>
        <v>https://github.com/RASBR/assets-public/blob/main/devices/knx/knx-ets5-proffessional.png?raw=true</v>
      </c>
      <c r="K51" s="5" t="str">
        <f>$C$10 &amp; knx_setup[[#This Row],[Link]] &amp; $C$15 &amp; ")"</f>
        <v>![img](https://github.com/RASBR/assets-public/blob/main/devices/knx/knx-ets5-proffessional.png?raw=true =48x)</v>
      </c>
      <c r="L51" s="5" t="str">
        <f>"[" &amp; knx_setup[[#This Row],[MD-ImageOnly]] &amp; "](url)"</f>
        <v>[![img](https://github.com/RASBR/assets-public/blob/main/devices/knx/knx-ets5-proffessional.png?raw=true =48x)](url)</v>
      </c>
      <c r="M51" s="5" t="str">
        <f>"[" &amp;knx_setup[[#This Row],[MD-ImageOnly]] &amp; "](" &amp;knx_setup[[#This Row],[Link]] &amp; ")"</f>
        <v>[![img](https://github.com/RASBR/assets-public/blob/main/devices/knx/knx-ets5-proffessional.png?raw=true =48x)](https://github.com/RASBR/assets-public/blob/main/devices/knx/knx-ets5-proffessional.png?raw=true)</v>
      </c>
      <c r="N51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[![img](https://github.com/RASBR/assets-public/blob/main/devices/knx/knx-ets5-proffessional.png?raw=true =48x)](https://github.com/RASBR/assets-public/blob/main/devices/knx/knx-ets5-proffessional.png?raw=true) | knx-ets5-proffessional.png |  |</v>
      </c>
      <c r="O51" s="6" t="str">
        <f>$F$9 &amp; $F$7 &amp; $F$8  &amp;knx_setup[[#This Row],[FullName]] &amp; $F$10 &amp;knx_setup[[#This Row],[FullName]] &amp; $F$15</f>
        <v>&lt;img src="devices/knx/knx-ets5-proffessional.png" alt="knx-ets5-proffessional.png"&gt;</v>
      </c>
    </row>
    <row r="52" spans="2:15" ht="409.5" x14ac:dyDescent="0.25">
      <c r="B52" s="4">
        <v>33</v>
      </c>
      <c r="C52" s="1" t="s">
        <v>322</v>
      </c>
      <c r="D52" s="1" t="s">
        <v>323</v>
      </c>
      <c r="E52" s="1" t="s">
        <v>2</v>
      </c>
      <c r="F52" s="13"/>
      <c r="G52" s="13"/>
      <c r="H52" s="13"/>
      <c r="I52" s="13"/>
      <c r="J52" s="7" t="str">
        <f>$C$9 &amp; knx_setup[[#This Row],[FullName]] &amp; $C$11</f>
        <v>https://github.com/RASBR/assets-public/blob/main/devices/knx/knx-ets6-proffessional.png?raw=true</v>
      </c>
      <c r="K52" s="5" t="str">
        <f>$C$10 &amp; knx_setup[[#This Row],[Link]] &amp; $C$15 &amp; ")"</f>
        <v>![img](https://github.com/RASBR/assets-public/blob/main/devices/knx/knx-ets6-proffessional.png?raw=true =48x)</v>
      </c>
      <c r="L52" s="5" t="str">
        <f>"[" &amp; knx_setup[[#This Row],[MD-ImageOnly]] &amp; "](url)"</f>
        <v>[![img](https://github.com/RASBR/assets-public/blob/main/devices/knx/knx-ets6-proffessional.png?raw=true =48x)](url)</v>
      </c>
      <c r="M52" s="5" t="str">
        <f>"[" &amp;knx_setup[[#This Row],[MD-ImageOnly]] &amp; "](" &amp;knx_setup[[#This Row],[Link]] &amp; ")"</f>
        <v>[![img](https://github.com/RASBR/assets-public/blob/main/devices/knx/knx-ets6-proffessional.png?raw=true =48x)](https://github.com/RASBR/assets-public/blob/main/devices/knx/knx-ets6-proffessional.png?raw=true)</v>
      </c>
      <c r="N52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[![img](https://github.com/RASBR/assets-public/blob/main/devices/knx/knx-ets6-proffessional.png?raw=true =48x)](https://github.com/RASBR/assets-public/blob/main/devices/knx/knx-ets6-proffessional.png?raw=true) | knx-ets6-proffessional.png |  |</v>
      </c>
      <c r="O52" s="6" t="str">
        <f>$F$9 &amp; $F$7 &amp; $F$8  &amp;knx_setup[[#This Row],[FullName]] &amp; $F$10 &amp;knx_setup[[#This Row],[FullName]] &amp; $F$15</f>
        <v>&lt;img src="devices/knx/knx-ets6-proffessional.png" alt="knx-ets6-proffessional.png"&gt;</v>
      </c>
    </row>
    <row r="53" spans="2:15" ht="409.5" x14ac:dyDescent="0.25">
      <c r="B53" s="4">
        <v>34</v>
      </c>
      <c r="C53" s="1" t="s">
        <v>324</v>
      </c>
      <c r="D53" s="1" t="s">
        <v>325</v>
      </c>
      <c r="E53" s="1" t="s">
        <v>2</v>
      </c>
      <c r="F53" s="13"/>
      <c r="G53" s="13"/>
      <c r="H53" s="13"/>
      <c r="I53" s="13"/>
      <c r="J53" s="7" t="str">
        <f>$C$9 &amp; knx_setup[[#This Row],[FullName]] &amp; $C$11</f>
        <v>https://github.com/RASBR/assets-public/blob/main/devices/knx/crestron-tsr-310.png?raw=true</v>
      </c>
      <c r="K53" s="5" t="str">
        <f>$C$10 &amp; knx_setup[[#This Row],[Link]] &amp; $C$15 &amp; ")"</f>
        <v>![img](https://github.com/RASBR/assets-public/blob/main/devices/knx/crestron-tsr-310.png?raw=true =48x)</v>
      </c>
      <c r="L53" s="5" t="str">
        <f>"[" &amp; knx_setup[[#This Row],[MD-ImageOnly]] &amp; "](url)"</f>
        <v>[![img](https://github.com/RASBR/assets-public/blob/main/devices/knx/crestron-tsr-310.png?raw=true =48x)](url)</v>
      </c>
      <c r="M53" s="5" t="str">
        <f>"[" &amp;knx_setup[[#This Row],[MD-ImageOnly]] &amp; "](" &amp;knx_setup[[#This Row],[Link]] &amp; ")"</f>
        <v>[![img](https://github.com/RASBR/assets-public/blob/main/devices/knx/crestron-tsr-310.png?raw=true =48x)](https://github.com/RASBR/assets-public/blob/main/devices/knx/crestron-tsr-310.png?raw=true)</v>
      </c>
      <c r="N53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[![img](https://github.com/RASBR/assets-public/blob/main/devices/knx/crestron-tsr-310.png?raw=true =48x)](https://github.com/RASBR/assets-public/blob/main/devices/knx/crestron-tsr-310.png?raw=true) | crestron-tsr-310.png |  |</v>
      </c>
      <c r="O53" s="6" t="str">
        <f>$F$9 &amp; $F$7 &amp; $F$8  &amp;knx_setup[[#This Row],[FullName]] &amp; $F$10 &amp;knx_setup[[#This Row],[FullName]] &amp; $F$15</f>
        <v>&lt;img src="devices/knx/crestron-tsr-310.png" alt="crestron-tsr-310.png"&gt;</v>
      </c>
    </row>
    <row r="54" spans="2:15" ht="409.5" x14ac:dyDescent="0.25">
      <c r="B54" s="4">
        <v>35</v>
      </c>
      <c r="C54" s="1" t="s">
        <v>326</v>
      </c>
      <c r="D54" s="1" t="s">
        <v>327</v>
      </c>
      <c r="E54" s="1" t="s">
        <v>2</v>
      </c>
      <c r="F54" s="13"/>
      <c r="G54" s="13"/>
      <c r="H54" s="13"/>
      <c r="I54" s="13"/>
      <c r="J54" s="7" t="str">
        <f>$C$9 &amp; knx_setup[[#This Row],[FullName]] &amp; $C$11</f>
        <v>https://github.com/RASBR/assets-public/blob/main/devices/knx/crestron-tsw-560-nc-b-s.png?raw=true</v>
      </c>
      <c r="K54" s="5" t="str">
        <f>$C$10 &amp; knx_setup[[#This Row],[Link]] &amp; $C$15 &amp; ")"</f>
        <v>![img](https://github.com/RASBR/assets-public/blob/main/devices/knx/crestron-tsw-560-nc-b-s.png?raw=true =48x)</v>
      </c>
      <c r="L54" s="5" t="str">
        <f>"[" &amp; knx_setup[[#This Row],[MD-ImageOnly]] &amp; "](url)"</f>
        <v>[![img](https://github.com/RASBR/assets-public/blob/main/devices/knx/crestron-tsw-560-nc-b-s.png?raw=true =48x)](url)</v>
      </c>
      <c r="M54" s="5" t="str">
        <f>"[" &amp;knx_setup[[#This Row],[MD-ImageOnly]] &amp; "](" &amp;knx_setup[[#This Row],[Link]] &amp; ")"</f>
        <v>[![img](https://github.com/RASBR/assets-public/blob/main/devices/knx/crestron-tsw-560-nc-b-s.png?raw=true =48x)](https://github.com/RASBR/assets-public/blob/main/devices/knx/crestron-tsw-560-nc-b-s.png?raw=true)</v>
      </c>
      <c r="N54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[![img](https://github.com/RASBR/assets-public/blob/main/devices/knx/crestron-tsw-560-nc-b-s.png?raw=true =48x)](https://github.com/RASBR/assets-public/blob/main/devices/knx/crestron-tsw-560-nc-b-s.png?raw=true) | crestron-tsw-560-nc-b-s.png |  |</v>
      </c>
      <c r="O54" s="6" t="str">
        <f>$F$9 &amp; $F$7 &amp; $F$8  &amp;knx_setup[[#This Row],[FullName]] &amp; $F$10 &amp;knx_setup[[#This Row],[FullName]] &amp; $F$15</f>
        <v>&lt;img src="devices/knx/crestron-tsw-560-nc-b-s.png" alt="crestron-tsw-560-nc-b-s.png"&gt;</v>
      </c>
    </row>
    <row r="55" spans="2:15" ht="409.5" x14ac:dyDescent="0.25">
      <c r="B55" s="4">
        <v>36</v>
      </c>
      <c r="C55" s="1" t="s">
        <v>328</v>
      </c>
      <c r="D55" s="1" t="s">
        <v>329</v>
      </c>
      <c r="E55" s="1" t="s">
        <v>2</v>
      </c>
      <c r="F55" s="13"/>
      <c r="G55" s="13"/>
      <c r="H55" s="13"/>
      <c r="I55" s="13"/>
      <c r="J55" s="7" t="str">
        <f>$C$9 &amp; knx_setup[[#This Row],[FullName]] &amp; $C$11</f>
        <v>https://github.com/RASBR/assets-public/blob/main/devices/knx/crestron-tsw-760-nc-b-s.png?raw=true</v>
      </c>
      <c r="K55" s="5" t="str">
        <f>$C$10 &amp; knx_setup[[#This Row],[Link]] &amp; $C$15 &amp; ")"</f>
        <v>![img](https://github.com/RASBR/assets-public/blob/main/devices/knx/crestron-tsw-760-nc-b-s.png?raw=true =48x)</v>
      </c>
      <c r="L55" s="5" t="str">
        <f>"[" &amp; knx_setup[[#This Row],[MD-ImageOnly]] &amp; "](url)"</f>
        <v>[![img](https://github.com/RASBR/assets-public/blob/main/devices/knx/crestron-tsw-760-nc-b-s.png?raw=true =48x)](url)</v>
      </c>
      <c r="M55" s="5" t="str">
        <f>"[" &amp;knx_setup[[#This Row],[MD-ImageOnly]] &amp; "](" &amp;knx_setup[[#This Row],[Link]] &amp; ")"</f>
        <v>[![img](https://github.com/RASBR/assets-public/blob/main/devices/knx/crestron-tsw-760-nc-b-s.png?raw=true =48x)](https://github.com/RASBR/assets-public/blob/main/devices/knx/crestron-tsw-760-nc-b-s.png?raw=true)</v>
      </c>
      <c r="N55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[![img](https://github.com/RASBR/assets-public/blob/main/devices/knx/crestron-tsw-760-nc-b-s.png?raw=true =48x)](https://github.com/RASBR/assets-public/blob/main/devices/knx/crestron-tsw-760-nc-b-s.png?raw=true) | crestron-tsw-760-nc-b-s.png |  |</v>
      </c>
      <c r="O55" s="6" t="str">
        <f>$F$9 &amp; $F$7 &amp; $F$8  &amp;knx_setup[[#This Row],[FullName]] &amp; $F$10 &amp;knx_setup[[#This Row],[FullName]] &amp; $F$15</f>
        <v>&lt;img src="devices/knx/crestron-tsw-760-nc-b-s.png" alt="crestron-tsw-760-nc-b-s.png"&gt;</v>
      </c>
    </row>
    <row r="56" spans="2:15" ht="409.5" x14ac:dyDescent="0.25">
      <c r="B56" s="4">
        <v>37</v>
      </c>
      <c r="C56" s="1" t="s">
        <v>330</v>
      </c>
      <c r="D56" s="1" t="s">
        <v>331</v>
      </c>
      <c r="E56" s="1" t="s">
        <v>2</v>
      </c>
      <c r="F56" s="13"/>
      <c r="G56" s="13"/>
      <c r="H56" s="13"/>
      <c r="I56" s="13"/>
      <c r="J56" s="7" t="str">
        <f>$C$9 &amp; knx_setup[[#This Row],[FullName]] &amp; $C$11</f>
        <v>https://github.com/RASBR/assets-public/blob/main/devices/knx/zennio-logo.png?raw=true</v>
      </c>
      <c r="K56" s="5" t="str">
        <f>$C$10 &amp; knx_setup[[#This Row],[Link]] &amp; $C$15 &amp; ")"</f>
        <v>![img](https://github.com/RASBR/assets-public/blob/main/devices/knx/zennio-logo.png?raw=true =48x)</v>
      </c>
      <c r="L56" s="5" t="str">
        <f>"[" &amp; knx_setup[[#This Row],[MD-ImageOnly]] &amp; "](url)"</f>
        <v>[![img](https://github.com/RASBR/assets-public/blob/main/devices/knx/zennio-logo.png?raw=true =48x)](url)</v>
      </c>
      <c r="M56" s="5" t="str">
        <f>"[" &amp;knx_setup[[#This Row],[MD-ImageOnly]] &amp; "](" &amp;knx_setup[[#This Row],[Link]] &amp; ")"</f>
        <v>[![img](https://github.com/RASBR/assets-public/blob/main/devices/knx/zennio-logo.png?raw=true =48x)](https://github.com/RASBR/assets-public/blob/main/devices/knx/zennio-logo.png?raw=true)</v>
      </c>
      <c r="N56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[![img](https://github.com/RASBR/assets-public/blob/main/devices/knx/zennio-logo.png?raw=true =48x)](https://github.com/RASBR/assets-public/blob/main/devices/knx/zennio-logo.png?raw=true) | zennio-logo.png |  |</v>
      </c>
      <c r="O56" s="6" t="str">
        <f>$F$9 &amp; $F$7 &amp; $F$8  &amp;knx_setup[[#This Row],[FullName]] &amp; $F$10 &amp;knx_setup[[#This Row],[FullName]] &amp; $F$15</f>
        <v>&lt;img src="devices/knx/zennio-logo.png" alt="zennio-logo.png"&gt;</v>
      </c>
    </row>
    <row r="57" spans="2:15" ht="409.5" x14ac:dyDescent="0.25">
      <c r="B57" s="4">
        <v>38</v>
      </c>
      <c r="C57" s="1" t="s">
        <v>332</v>
      </c>
      <c r="D57" s="1" t="s">
        <v>333</v>
      </c>
      <c r="E57" s="1" t="s">
        <v>2</v>
      </c>
      <c r="F57" s="13"/>
      <c r="G57" s="13"/>
      <c r="H57" s="13"/>
      <c r="I57" s="13"/>
      <c r="J57" s="7" t="str">
        <f>$C$9 &amp; knx_setup[[#This Row],[FullName]] &amp; $C$11</f>
        <v>https://github.com/RASBR/assets-public/blob/main/devices/knx/crestron-hd-tx-101-1g-c-e-b-t.png?raw=true</v>
      </c>
      <c r="K57" s="5" t="str">
        <f>$C$10 &amp; knx_setup[[#This Row],[Link]] &amp; $C$15 &amp; ")"</f>
        <v>![img](https://github.com/RASBR/assets-public/blob/main/devices/knx/crestron-hd-tx-101-1g-c-e-b-t.png?raw=true =48x)</v>
      </c>
      <c r="L57" s="5" t="str">
        <f>"[" &amp; knx_setup[[#This Row],[MD-ImageOnly]] &amp; "](url)"</f>
        <v>[![img](https://github.com/RASBR/assets-public/blob/main/devices/knx/crestron-hd-tx-101-1g-c-e-b-t.png?raw=true =48x)](url)</v>
      </c>
      <c r="M57" s="5" t="str">
        <f>"[" &amp;knx_setup[[#This Row],[MD-ImageOnly]] &amp; "](" &amp;knx_setup[[#This Row],[Link]] &amp; ")"</f>
        <v>[![img](https://github.com/RASBR/assets-public/blob/main/devices/knx/crestron-hd-tx-101-1g-c-e-b-t.png?raw=true =48x)](https://github.com/RASBR/assets-public/blob/main/devices/knx/crestron-hd-tx-101-1g-c-e-b-t.png?raw=true)</v>
      </c>
      <c r="N57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[![img](https://github.com/RASBR/assets-public/blob/main/devices/knx/crestron-hd-tx-101-1g-c-e-b-t.png?raw=true =48x)](https://github.com/RASBR/assets-public/blob/main/devices/knx/crestron-hd-tx-101-1g-c-e-b-t.png?raw=true) | crestron-hd-tx-101-1g-c-e-b-t.png |  |</v>
      </c>
      <c r="O57" s="6" t="str">
        <f>$F$9 &amp; $F$7 &amp; $F$8  &amp;knx_setup[[#This Row],[FullName]] &amp; $F$10 &amp;knx_setup[[#This Row],[FullName]] &amp; $F$15</f>
        <v>&lt;img src="devices/knx/crestron-hd-tx-101-1g-c-e-b-t.png" alt="crestron-hd-tx-101-1g-c-e-b-t.png"&gt;</v>
      </c>
    </row>
    <row r="58" spans="2:15" ht="409.5" x14ac:dyDescent="0.25">
      <c r="B58" s="4">
        <v>39</v>
      </c>
      <c r="C58" s="1" t="s">
        <v>334</v>
      </c>
      <c r="D58" s="1" t="s">
        <v>335</v>
      </c>
      <c r="E58" s="1" t="s">
        <v>2</v>
      </c>
      <c r="F58" s="13" t="s">
        <v>28</v>
      </c>
      <c r="G58" s="13"/>
      <c r="H58" s="13"/>
      <c r="I58" s="13"/>
      <c r="J58" s="7" t="str">
        <f>$C$9 &amp; knx_setup[[#This Row],[FullName]] &amp; $C$11</f>
        <v>https://github.com/RASBR/assets-public/blob/main/devices/knx/crestron-tsw-1050-b-s.png?raw=true</v>
      </c>
      <c r="K58" s="5" t="str">
        <f>$C$10 &amp; knx_setup[[#This Row],[Link]] &amp; $C$15 &amp; ")"</f>
        <v>![img](https://github.com/RASBR/assets-public/blob/main/devices/knx/crestron-tsw-1050-b-s.png?raw=true =48x)</v>
      </c>
      <c r="L58" s="5" t="str">
        <f>"[" &amp; knx_setup[[#This Row],[MD-ImageOnly]] &amp; "](url)"</f>
        <v>[![img](https://github.com/RASBR/assets-public/blob/main/devices/knx/crestron-tsw-1050-b-s.png?raw=true =48x)](url)</v>
      </c>
      <c r="M58" s="5" t="str">
        <f>"[" &amp;knx_setup[[#This Row],[MD-ImageOnly]] &amp; "](" &amp;knx_setup[[#This Row],[Link]] &amp; ")"</f>
        <v>[![img](https://github.com/RASBR/assets-public/blob/main/devices/knx/crestron-tsw-1050-b-s.png?raw=true =48x)](https://github.com/RASBR/assets-public/blob/main/devices/knx/crestron-tsw-1050-b-s.png?raw=true)</v>
      </c>
      <c r="N58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[![img](https://github.com/RASBR/assets-public/blob/main/devices/knx/crestron-tsw-1050-b-s.png?raw=true =48x)](https://github.com/RASBR/assets-public/blob/main/devices/knx/crestron-tsw-1050-b-s.png?raw=true) | crestron-tsw-1050-b-s.png |  |</v>
      </c>
      <c r="O58" s="6" t="str">
        <f>$F$9 &amp; $F$7 &amp; $F$8  &amp;knx_setup[[#This Row],[FullName]] &amp; $F$10 &amp;knx_setup[[#This Row],[FullName]] &amp; $F$15</f>
        <v>&lt;img src="devices/knx/crestron-tsw-1050-b-s.png" alt="crestron-tsw-1050-b-s.png"&gt;</v>
      </c>
    </row>
  </sheetData>
  <mergeCells count="29">
    <mergeCell ref="C2:E2"/>
    <mergeCell ref="F2:I2"/>
    <mergeCell ref="K2:M2"/>
    <mergeCell ref="F8:I8"/>
    <mergeCell ref="F9:I9"/>
    <mergeCell ref="C9:E9"/>
    <mergeCell ref="F11:I11"/>
    <mergeCell ref="F13:I13"/>
    <mergeCell ref="F3:I3"/>
    <mergeCell ref="F4:I4"/>
    <mergeCell ref="F5:I5"/>
    <mergeCell ref="F6:I6"/>
    <mergeCell ref="F7:I7"/>
    <mergeCell ref="F14:I14"/>
    <mergeCell ref="F15:I15"/>
    <mergeCell ref="K4:M11"/>
    <mergeCell ref="K3:M3"/>
    <mergeCell ref="C3:E3"/>
    <mergeCell ref="C4:E4"/>
    <mergeCell ref="C5:E5"/>
    <mergeCell ref="C6:E6"/>
    <mergeCell ref="C7:E7"/>
    <mergeCell ref="C8:E8"/>
    <mergeCell ref="C10:E10"/>
    <mergeCell ref="C11:E11"/>
    <mergeCell ref="C13:E13"/>
    <mergeCell ref="C14:E14"/>
    <mergeCell ref="C15:E15"/>
    <mergeCell ref="F10:I10"/>
  </mergeCells>
  <phoneticPr fontId="3" type="noConversion"/>
  <hyperlinks>
    <hyperlink ref="C3" r:id="rId1" xr:uid="{90030CDB-93D4-4CA5-A4C5-76B22C79074D}"/>
  </hyperlinks>
  <pageMargins left="0.7" right="0.7" top="0.75" bottom="0.75" header="0.3" footer="0.3"/>
  <pageSetup paperSize="261" orientation="landscape" horizontalDpi="180" verticalDpi="180"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61BFC8-84C2-4FD7-8438-033D359E1D19}">
  <dimension ref="C2:T30"/>
  <sheetViews>
    <sheetView workbookViewId="0">
      <selection activeCell="C6" sqref="C6:D6"/>
    </sheetView>
  </sheetViews>
  <sheetFormatPr defaultRowHeight="15" x14ac:dyDescent="0.25"/>
  <cols>
    <col min="1" max="2" width="9.140625" style="1"/>
    <col min="3" max="3" width="28.85546875" style="4" bestFit="1" customWidth="1"/>
    <col min="4" max="4" width="24.85546875" style="1" bestFit="1" customWidth="1"/>
    <col min="5" max="5" width="12.28515625" style="1" hidden="1" customWidth="1"/>
    <col min="6" max="6" width="19.85546875" style="1" hidden="1" customWidth="1"/>
    <col min="7" max="8" width="9.42578125" style="1" hidden="1" customWidth="1"/>
    <col min="9" max="9" width="10.5703125" style="2" hidden="1" customWidth="1"/>
    <col min="10" max="10" width="23.42578125" style="2" hidden="1" customWidth="1"/>
    <col min="11" max="11" width="18" style="2" hidden="1" customWidth="1"/>
    <col min="12" max="12" width="15.140625" style="9" customWidth="1"/>
    <col min="13" max="13" width="17.85546875" style="1" customWidth="1"/>
    <col min="14" max="14" width="20" style="1" customWidth="1"/>
    <col min="15" max="19" width="21.7109375" style="1" customWidth="1"/>
    <col min="20" max="20" width="26.5703125" style="2" customWidth="1"/>
    <col min="21" max="21" width="9.140625" style="1"/>
    <col min="22" max="22" width="9.28515625" style="1" bestFit="1" customWidth="1"/>
    <col min="23" max="23" width="27.85546875" style="1" customWidth="1"/>
    <col min="24" max="24" width="22.5703125" style="1" customWidth="1"/>
    <col min="25" max="25" width="23.7109375" style="1" customWidth="1"/>
    <col min="26" max="16384" width="9.140625" style="1"/>
  </cols>
  <sheetData>
    <row r="2" spans="3:20" x14ac:dyDescent="0.25">
      <c r="L2" s="9" t="s">
        <v>53</v>
      </c>
      <c r="M2" s="6" t="s">
        <v>16</v>
      </c>
      <c r="N2" s="6" t="s">
        <v>17</v>
      </c>
      <c r="O2" s="6" t="s">
        <v>54</v>
      </c>
      <c r="P2" s="6" t="s">
        <v>57</v>
      </c>
      <c r="Q2" t="s">
        <v>104</v>
      </c>
      <c r="R2" s="6"/>
      <c r="S2" s="2"/>
      <c r="T2" s="1"/>
    </row>
    <row r="3" spans="3:20" ht="54.75" customHeight="1" x14ac:dyDescent="0.25">
      <c r="L3" s="9">
        <v>1</v>
      </c>
      <c r="M3" s="5" t="s">
        <v>551</v>
      </c>
      <c r="N3" s="5" t="s">
        <v>552</v>
      </c>
      <c r="O3" s="5" t="s">
        <v>553</v>
      </c>
      <c r="P3" s="5" t="s">
        <v>554</v>
      </c>
      <c r="Q3" s="5" t="s">
        <v>555</v>
      </c>
      <c r="R3" s="5"/>
      <c r="S3" s="2"/>
      <c r="T3" s="1"/>
    </row>
    <row r="6" spans="3:20" x14ac:dyDescent="0.25">
      <c r="C6" s="4" t="s">
        <v>36</v>
      </c>
      <c r="D6" s="1" t="s">
        <v>52</v>
      </c>
      <c r="E6" s="1" t="s">
        <v>55</v>
      </c>
      <c r="F6" s="1" t="s">
        <v>6</v>
      </c>
      <c r="G6" s="1" t="s">
        <v>0</v>
      </c>
      <c r="H6" s="1" t="s">
        <v>1</v>
      </c>
      <c r="I6" s="1" t="s">
        <v>26</v>
      </c>
      <c r="J6" s="1" t="s">
        <v>23</v>
      </c>
      <c r="K6" s="1" t="s">
        <v>24</v>
      </c>
      <c r="L6" s="9" t="s">
        <v>58</v>
      </c>
      <c r="M6" s="2" t="s">
        <v>35</v>
      </c>
      <c r="N6" s="2" t="s">
        <v>34</v>
      </c>
      <c r="O6" s="2" t="s">
        <v>33</v>
      </c>
      <c r="P6" s="2" t="s">
        <v>45</v>
      </c>
      <c r="Q6" s="2" t="s">
        <v>56</v>
      </c>
      <c r="R6" s="2" t="s">
        <v>101</v>
      </c>
      <c r="T6"/>
    </row>
    <row r="7" spans="3:20" ht="56.25" customHeight="1" x14ac:dyDescent="0.25">
      <c r="C7" s="9" t="e" vm="25">
        <f>_xlfn.IMAGE(ha_final[[#This Row],[Link]])</f>
        <v>#VALUE!</v>
      </c>
      <c r="D7" s="3" t="str">
        <f>HYPERLINK(ha_final[[#This Row],[Count]],ha_final[[#This Row],[FullName]])</f>
        <v>home-assistant-wordmark-color-on-light.png</v>
      </c>
      <c r="E7" s="2">
        <v>11</v>
      </c>
      <c r="F7" s="1" t="s">
        <v>79</v>
      </c>
      <c r="G7" s="1" t="s">
        <v>80</v>
      </c>
      <c r="H7" s="1" t="s">
        <v>2</v>
      </c>
      <c r="I7" s="1" t="s">
        <v>28</v>
      </c>
      <c r="J7" s="1">
        <v>0</v>
      </c>
      <c r="K7" s="1">
        <v>0</v>
      </c>
      <c r="L7" s="2">
        <v>0</v>
      </c>
      <c r="M7" s="2" t="s">
        <v>207</v>
      </c>
      <c r="N7" s="2" t="s">
        <v>208</v>
      </c>
      <c r="O7" s="2" t="s">
        <v>209</v>
      </c>
      <c r="P7" s="2" t="s">
        <v>210</v>
      </c>
      <c r="Q7" s="2" t="s">
        <v>556</v>
      </c>
      <c r="R7" s="2" t="s">
        <v>125</v>
      </c>
      <c r="T7"/>
    </row>
    <row r="8" spans="3:20" ht="56.25" customHeight="1" x14ac:dyDescent="0.25">
      <c r="C8" s="9" t="e" vm="26">
        <f>_xlfn.IMAGE(ha_final[[#This Row],[Link]])</f>
        <v>#VALUE!</v>
      </c>
      <c r="D8" s="3" t="str">
        <f>HYPERLINK(ha_final[[#This Row],[Count]],ha_final[[#This Row],[FullName]])</f>
        <v>home-assistant-wordmark-monochrome-on-dark.png</v>
      </c>
      <c r="E8" s="2">
        <v>12</v>
      </c>
      <c r="F8" s="1" t="s">
        <v>81</v>
      </c>
      <c r="G8" s="1" t="s">
        <v>82</v>
      </c>
      <c r="H8" s="1" t="s">
        <v>2</v>
      </c>
      <c r="I8" s="1" t="s">
        <v>28</v>
      </c>
      <c r="J8" s="1">
        <v>1</v>
      </c>
      <c r="K8" s="1">
        <v>0</v>
      </c>
      <c r="L8" s="2">
        <v>0</v>
      </c>
      <c r="M8" s="2" t="s">
        <v>211</v>
      </c>
      <c r="N8" s="2" t="s">
        <v>212</v>
      </c>
      <c r="O8" s="2" t="s">
        <v>213</v>
      </c>
      <c r="P8" s="2" t="s">
        <v>214</v>
      </c>
      <c r="Q8" s="2" t="s">
        <v>557</v>
      </c>
      <c r="R8" s="2" t="s">
        <v>126</v>
      </c>
      <c r="T8"/>
    </row>
    <row r="9" spans="3:20" ht="56.25" customHeight="1" x14ac:dyDescent="0.25">
      <c r="C9" s="9" t="e" vm="27">
        <f>_xlfn.IMAGE(ha_final[[#This Row],[Link]])</f>
        <v>#VALUE!</v>
      </c>
      <c r="D9" s="3" t="str">
        <f>HYPERLINK(ha_final[[#This Row],[Count]],ha_final[[#This Row],[FullName]])</f>
        <v>home-assistant-social-media-logo-round.png</v>
      </c>
      <c r="E9" s="2">
        <v>8</v>
      </c>
      <c r="F9" s="1" t="s">
        <v>73</v>
      </c>
      <c r="G9" s="1" t="s">
        <v>74</v>
      </c>
      <c r="H9" s="1" t="s">
        <v>2</v>
      </c>
      <c r="I9" s="1" t="s">
        <v>39</v>
      </c>
      <c r="J9" s="1">
        <v>1</v>
      </c>
      <c r="K9" s="1">
        <v>1</v>
      </c>
      <c r="L9" s="2">
        <v>1</v>
      </c>
      <c r="M9" s="2" t="s">
        <v>195</v>
      </c>
      <c r="N9" s="2" t="s">
        <v>196</v>
      </c>
      <c r="O9" s="2" t="s">
        <v>197</v>
      </c>
      <c r="P9" s="2" t="s">
        <v>198</v>
      </c>
      <c r="Q9" s="2" t="s">
        <v>558</v>
      </c>
      <c r="R9" s="2" t="s">
        <v>127</v>
      </c>
      <c r="T9"/>
    </row>
    <row r="10" spans="3:20" ht="56.25" customHeight="1" x14ac:dyDescent="0.25">
      <c r="C10" s="9" t="e" vm="28">
        <f>_xlfn.IMAGE(ha_final[[#This Row],[Link]])</f>
        <v>#VALUE!</v>
      </c>
      <c r="D10" s="3" t="str">
        <f>HYPERLINK(ha_final[[#This Row],[Count]],ha_final[[#This Row],[FullName]])</f>
        <v>home-assistant-logomark-monochrome-on-light.png</v>
      </c>
      <c r="E10" s="2">
        <v>3</v>
      </c>
      <c r="F10" s="1" t="s">
        <v>63</v>
      </c>
      <c r="G10" s="1" t="s">
        <v>64</v>
      </c>
      <c r="H10" s="1" t="s">
        <v>2</v>
      </c>
      <c r="I10" s="1" t="s">
        <v>39</v>
      </c>
      <c r="J10" s="1">
        <v>2</v>
      </c>
      <c r="K10" s="1">
        <v>0</v>
      </c>
      <c r="L10" s="2">
        <v>0</v>
      </c>
      <c r="M10" s="2" t="s">
        <v>203</v>
      </c>
      <c r="N10" s="2" t="s">
        <v>204</v>
      </c>
      <c r="O10" s="2" t="s">
        <v>205</v>
      </c>
      <c r="P10" s="2" t="s">
        <v>206</v>
      </c>
      <c r="Q10" s="2" t="s">
        <v>559</v>
      </c>
      <c r="R10" s="2" t="s">
        <v>128</v>
      </c>
      <c r="T10"/>
    </row>
    <row r="11" spans="3:20" ht="56.25" customHeight="1" x14ac:dyDescent="0.25">
      <c r="C11" s="9" t="e" vm="29">
        <f>_xlfn.IMAGE(ha_final[[#This Row],[Link]])</f>
        <v>#VALUE!</v>
      </c>
      <c r="D11" s="3" t="str">
        <f>HYPERLINK(ha_final[[#This Row],[Count]],ha_final[[#This Row],[FullName]])</f>
        <v>home-assistant-logomark-monochrome-on-dark.png</v>
      </c>
      <c r="E11" s="2">
        <v>2</v>
      </c>
      <c r="F11" s="1" t="s">
        <v>61</v>
      </c>
      <c r="G11" s="1" t="s">
        <v>62</v>
      </c>
      <c r="H11" s="1" t="s">
        <v>2</v>
      </c>
      <c r="I11" s="1" t="s">
        <v>28</v>
      </c>
      <c r="J11" s="1">
        <v>2</v>
      </c>
      <c r="K11" s="1">
        <v>1</v>
      </c>
      <c r="L11" s="2">
        <v>2</v>
      </c>
      <c r="M11" s="2" t="s">
        <v>154</v>
      </c>
      <c r="N11" s="2" t="s">
        <v>155</v>
      </c>
      <c r="O11" s="2" t="s">
        <v>156</v>
      </c>
      <c r="P11" s="2" t="s">
        <v>157</v>
      </c>
      <c r="Q11" s="2" t="s">
        <v>560</v>
      </c>
      <c r="R11" s="2" t="s">
        <v>129</v>
      </c>
      <c r="T11"/>
    </row>
    <row r="12" spans="3:20" ht="56.25" customHeight="1" x14ac:dyDescent="0.25">
      <c r="C12" s="9" t="e" vm="30">
        <f>_xlfn.IMAGE(ha_final[[#This Row],[Link]])</f>
        <v>#VALUE!</v>
      </c>
      <c r="D12" s="3" t="str">
        <f>HYPERLINK(ha_final[[#This Row],[Count]],ha_final[[#This Row],[FullName]])</f>
        <v>home-assistant-wordmark-with-margins-monochrome-on-dark.png</v>
      </c>
      <c r="E12" s="2">
        <v>20</v>
      </c>
      <c r="F12" s="1" t="s">
        <v>97</v>
      </c>
      <c r="G12" s="1" t="s">
        <v>98</v>
      </c>
      <c r="H12" s="1" t="s">
        <v>2</v>
      </c>
      <c r="I12" s="1" t="s">
        <v>25</v>
      </c>
      <c r="J12" s="1">
        <v>3</v>
      </c>
      <c r="K12" s="1">
        <v>3</v>
      </c>
      <c r="L12" s="2">
        <v>10</v>
      </c>
      <c r="M12" s="2" t="s">
        <v>171</v>
      </c>
      <c r="N12" s="2" t="s">
        <v>172</v>
      </c>
      <c r="O12" s="2" t="s">
        <v>173</v>
      </c>
      <c r="P12" s="2" t="s">
        <v>174</v>
      </c>
      <c r="Q12" s="2" t="s">
        <v>175</v>
      </c>
      <c r="R12" s="2" t="s">
        <v>130</v>
      </c>
      <c r="T12"/>
    </row>
    <row r="13" spans="3:20" ht="56.25" customHeight="1" x14ac:dyDescent="0.25">
      <c r="C13" s="9" t="e" vm="31">
        <f>_xlfn.IMAGE(ha_final[[#This Row],[Link]])</f>
        <v>#VALUE!</v>
      </c>
      <c r="D13" s="3" t="str">
        <f>HYPERLINK(ha_final[[#This Row],[Count]],ha_final[[#This Row],[FullName]])</f>
        <v>home-assistant-wordmark-vertical-monochrome-on-light.png</v>
      </c>
      <c r="E13" s="2">
        <v>17</v>
      </c>
      <c r="F13" s="1" t="s">
        <v>91</v>
      </c>
      <c r="G13" s="1" t="s">
        <v>92</v>
      </c>
      <c r="H13" s="1" t="s">
        <v>2</v>
      </c>
      <c r="I13" s="1" t="s">
        <v>25</v>
      </c>
      <c r="J13" s="1">
        <v>3</v>
      </c>
      <c r="K13" s="1">
        <v>4</v>
      </c>
      <c r="L13" s="2">
        <v>4</v>
      </c>
      <c r="M13" s="2" t="s">
        <v>158</v>
      </c>
      <c r="N13" s="2" t="s">
        <v>159</v>
      </c>
      <c r="O13" s="2" t="s">
        <v>160</v>
      </c>
      <c r="P13" s="2" t="s">
        <v>161</v>
      </c>
      <c r="Q13" s="2" t="s">
        <v>561</v>
      </c>
      <c r="R13" s="2" t="s">
        <v>131</v>
      </c>
      <c r="T13"/>
    </row>
    <row r="14" spans="3:20" ht="56.25" customHeight="1" x14ac:dyDescent="0.25">
      <c r="C14" s="9" t="e" vm="32">
        <f>_xlfn.IMAGE(ha_final[[#This Row],[Link]])</f>
        <v>#VALUE!</v>
      </c>
      <c r="D14" s="3" t="str">
        <f>HYPERLINK(ha_final[[#This Row],[Count]],ha_final[[#This Row],[FullName]])</f>
        <v>home-assistant-wordmark-with-margins-color-on-dark.png</v>
      </c>
      <c r="E14" s="2">
        <v>18</v>
      </c>
      <c r="F14" s="1" t="s">
        <v>93</v>
      </c>
      <c r="G14" s="1" t="s">
        <v>94</v>
      </c>
      <c r="H14" s="1" t="s">
        <v>2</v>
      </c>
      <c r="I14" s="1" t="s">
        <v>25</v>
      </c>
      <c r="J14" s="1">
        <v>3</v>
      </c>
      <c r="K14" s="1">
        <v>5</v>
      </c>
      <c r="L14" s="2">
        <v>8</v>
      </c>
      <c r="M14" s="2" t="s">
        <v>180</v>
      </c>
      <c r="N14" s="2" t="s">
        <v>181</v>
      </c>
      <c r="O14" s="2" t="s">
        <v>182</v>
      </c>
      <c r="P14" s="2" t="s">
        <v>183</v>
      </c>
      <c r="Q14" s="2" t="s">
        <v>184</v>
      </c>
      <c r="R14" s="2" t="s">
        <v>132</v>
      </c>
      <c r="T14"/>
    </row>
    <row r="15" spans="3:20" ht="56.25" customHeight="1" x14ac:dyDescent="0.25">
      <c r="C15" s="9" t="e" vm="33">
        <f>_xlfn.IMAGE(ha_final[[#This Row],[Link]])</f>
        <v>#VALUE!</v>
      </c>
      <c r="D15" s="3" t="str">
        <f>HYPERLINK(ha_final[[#This Row],[Count]],ha_final[[#This Row],[FullName]])</f>
        <v>home-assistant-wordmark-with-margins-color-on-light.png</v>
      </c>
      <c r="E15" s="2">
        <v>19</v>
      </c>
      <c r="F15" s="1" t="s">
        <v>95</v>
      </c>
      <c r="G15" s="1" t="s">
        <v>96</v>
      </c>
      <c r="H15" s="1" t="s">
        <v>2</v>
      </c>
      <c r="I15" s="1" t="s">
        <v>25</v>
      </c>
      <c r="J15" s="1">
        <v>3</v>
      </c>
      <c r="K15" s="1">
        <v>6</v>
      </c>
      <c r="L15" s="2">
        <v>10</v>
      </c>
      <c r="M15" s="2" t="s">
        <v>185</v>
      </c>
      <c r="N15" s="2" t="s">
        <v>186</v>
      </c>
      <c r="O15" s="2" t="s">
        <v>187</v>
      </c>
      <c r="P15" s="2" t="s">
        <v>188</v>
      </c>
      <c r="Q15" s="2" t="s">
        <v>189</v>
      </c>
      <c r="R15" s="2" t="s">
        <v>133</v>
      </c>
      <c r="T15"/>
    </row>
    <row r="16" spans="3:20" ht="56.25" customHeight="1" x14ac:dyDescent="0.25">
      <c r="C16" s="9" t="e" vm="34">
        <f>_xlfn.IMAGE(ha_final[[#This Row],[Link]])</f>
        <v>#VALUE!</v>
      </c>
      <c r="D16" s="3" t="str">
        <f>HYPERLINK(ha_final[[#This Row],[Count]],ha_final[[#This Row],[FullName]])</f>
        <v>home-assistant-social-media-logo-square.png</v>
      </c>
      <c r="E16" s="2">
        <v>9</v>
      </c>
      <c r="F16" s="1" t="s">
        <v>75</v>
      </c>
      <c r="G16" s="1" t="s">
        <v>76</v>
      </c>
      <c r="H16" s="1" t="s">
        <v>2</v>
      </c>
      <c r="I16" s="1" t="s">
        <v>27</v>
      </c>
      <c r="J16" s="1">
        <v>3</v>
      </c>
      <c r="K16" s="1">
        <v>7</v>
      </c>
      <c r="L16" s="2">
        <v>8</v>
      </c>
      <c r="M16" s="2" t="s">
        <v>167</v>
      </c>
      <c r="N16" s="2" t="s">
        <v>168</v>
      </c>
      <c r="O16" s="2" t="s">
        <v>169</v>
      </c>
      <c r="P16" s="2" t="s">
        <v>170</v>
      </c>
      <c r="Q16" s="2" t="s">
        <v>562</v>
      </c>
      <c r="R16" s="2" t="s">
        <v>134</v>
      </c>
      <c r="T16"/>
    </row>
    <row r="17" spans="3:20" ht="56.25" customHeight="1" x14ac:dyDescent="0.25">
      <c r="C17" s="9" t="e" vm="35">
        <f>_xlfn.IMAGE(ha_final[[#This Row],[Link]])</f>
        <v>#VALUE!</v>
      </c>
      <c r="D17" s="3" t="str">
        <f>HYPERLINK(ha_final[[#This Row],[Count]],ha_final[[#This Row],[FullName]])</f>
        <v>home-assistant-logomark-color-on-light.png</v>
      </c>
      <c r="E17" s="2">
        <v>1</v>
      </c>
      <c r="F17" s="1" t="s">
        <v>59</v>
      </c>
      <c r="G17" s="1" t="s">
        <v>60</v>
      </c>
      <c r="H17" s="1" t="s">
        <v>2</v>
      </c>
      <c r="I17" s="1" t="s">
        <v>27</v>
      </c>
      <c r="J17" s="1">
        <v>3</v>
      </c>
      <c r="K17" s="1">
        <v>8</v>
      </c>
      <c r="L17" s="2">
        <v>0</v>
      </c>
      <c r="M17" s="2" t="s">
        <v>149</v>
      </c>
      <c r="N17" s="2" t="s">
        <v>150</v>
      </c>
      <c r="O17" s="2" t="s">
        <v>151</v>
      </c>
      <c r="P17" s="2" t="s">
        <v>152</v>
      </c>
      <c r="Q17" s="2" t="s">
        <v>153</v>
      </c>
      <c r="R17" s="2" t="s">
        <v>135</v>
      </c>
      <c r="T17"/>
    </row>
    <row r="18" spans="3:20" ht="56.25" customHeight="1" x14ac:dyDescent="0.25">
      <c r="C18" s="9" t="e" vm="36">
        <f>_xlfn.IMAGE(ha_final[[#This Row],[Link]])</f>
        <v>#VALUE!</v>
      </c>
      <c r="D18" s="3" t="str">
        <f>HYPERLINK(ha_final[[#This Row],[Count]],ha_final[[#This Row],[FullName]])</f>
        <v>home-assistant-wordmark-vertical-color-on-dark.png</v>
      </c>
      <c r="E18" s="2">
        <v>14</v>
      </c>
      <c r="F18" s="1" t="s">
        <v>85</v>
      </c>
      <c r="G18" s="1" t="s">
        <v>86</v>
      </c>
      <c r="H18" s="1" t="s">
        <v>2</v>
      </c>
      <c r="I18" s="1" t="s">
        <v>40</v>
      </c>
      <c r="J18" s="1">
        <v>3</v>
      </c>
      <c r="K18" s="1">
        <v>9</v>
      </c>
      <c r="L18" s="2">
        <v>8</v>
      </c>
      <c r="M18" s="2" t="s">
        <v>190</v>
      </c>
      <c r="N18" s="2" t="s">
        <v>191</v>
      </c>
      <c r="O18" s="2" t="s">
        <v>192</v>
      </c>
      <c r="P18" s="2" t="s">
        <v>193</v>
      </c>
      <c r="Q18" s="2" t="s">
        <v>194</v>
      </c>
      <c r="R18" s="2" t="s">
        <v>136</v>
      </c>
      <c r="T18"/>
    </row>
    <row r="19" spans="3:20" ht="56.25" customHeight="1" x14ac:dyDescent="0.25">
      <c r="C19" s="9" t="e" vm="37">
        <f>_xlfn.IMAGE(ha_final[[#This Row],[Link]])</f>
        <v>#VALUE!</v>
      </c>
      <c r="D19" s="3" t="str">
        <f>HYPERLINK(ha_final[[#This Row],[Count]],ha_final[[#This Row],[FullName]])</f>
        <v>home-assistant-wordmark-monochrome-on-light.png</v>
      </c>
      <c r="E19" s="2">
        <v>13</v>
      </c>
      <c r="F19" s="1" t="s">
        <v>83</v>
      </c>
      <c r="G19" s="1" t="s">
        <v>84</v>
      </c>
      <c r="H19" s="1" t="s">
        <v>2</v>
      </c>
      <c r="I19" s="1" t="s">
        <v>40</v>
      </c>
      <c r="J19" s="1">
        <v>3</v>
      </c>
      <c r="K19" s="1">
        <v>10</v>
      </c>
      <c r="L19" s="2">
        <v>8</v>
      </c>
      <c r="M19" s="2" t="s">
        <v>176</v>
      </c>
      <c r="N19" s="2" t="s">
        <v>177</v>
      </c>
      <c r="O19" s="2" t="s">
        <v>178</v>
      </c>
      <c r="P19" s="2" t="s">
        <v>179</v>
      </c>
      <c r="Q19" s="2" t="s">
        <v>563</v>
      </c>
      <c r="R19" s="2" t="s">
        <v>137</v>
      </c>
      <c r="T19"/>
    </row>
    <row r="20" spans="3:20" ht="56.25" customHeight="1" x14ac:dyDescent="0.25">
      <c r="C20" s="9" t="e" vm="38">
        <f>_xlfn.IMAGE(ha_final[[#This Row],[Link]])</f>
        <v>#VALUE!</v>
      </c>
      <c r="D20" s="3" t="str">
        <f>HYPERLINK(ha_final[[#This Row],[Count]],ha_final[[#This Row],[FullName]])</f>
        <v>home-assistant-wordmark-vertical-color-on-light.png</v>
      </c>
      <c r="E20" s="2">
        <v>15</v>
      </c>
      <c r="F20" s="1" t="s">
        <v>87</v>
      </c>
      <c r="G20" s="1" t="s">
        <v>88</v>
      </c>
      <c r="H20" s="1" t="s">
        <v>2</v>
      </c>
      <c r="I20" s="1" t="s">
        <v>40</v>
      </c>
      <c r="J20" s="1">
        <v>3</v>
      </c>
      <c r="K20" s="1">
        <v>11</v>
      </c>
      <c r="L20" s="2">
        <v>4</v>
      </c>
      <c r="M20" s="2" t="s">
        <v>220</v>
      </c>
      <c r="N20" s="2" t="s">
        <v>221</v>
      </c>
      <c r="O20" s="2" t="s">
        <v>222</v>
      </c>
      <c r="P20" s="2" t="s">
        <v>223</v>
      </c>
      <c r="Q20" s="2" t="s">
        <v>224</v>
      </c>
      <c r="R20" s="2" t="s">
        <v>138</v>
      </c>
      <c r="T20"/>
    </row>
    <row r="21" spans="3:20" ht="56.25" customHeight="1" x14ac:dyDescent="0.25">
      <c r="C21" s="9" t="e" vm="39">
        <f>_xlfn.IMAGE(ha_final[[#This Row],[Link]])</f>
        <v>#VALUE!</v>
      </c>
      <c r="D21" s="3" t="str">
        <f>HYPERLINK(ha_final[[#This Row],[Count]],ha_final[[#This Row],[FullName]])</f>
        <v>home-assistant-wordmark-vertical-monochrome-on-dark.png</v>
      </c>
      <c r="E21" s="2">
        <v>16</v>
      </c>
      <c r="F21" s="1" t="s">
        <v>89</v>
      </c>
      <c r="G21" s="1" t="s">
        <v>90</v>
      </c>
      <c r="H21" s="1" t="s">
        <v>2</v>
      </c>
      <c r="I21" s="1" t="s">
        <v>40</v>
      </c>
      <c r="J21" s="1">
        <v>3</v>
      </c>
      <c r="K21" s="1">
        <v>12</v>
      </c>
      <c r="L21" s="2">
        <v>1</v>
      </c>
      <c r="M21" s="2" t="s">
        <v>225</v>
      </c>
      <c r="N21" s="2" t="s">
        <v>226</v>
      </c>
      <c r="O21" s="2" t="s">
        <v>227</v>
      </c>
      <c r="P21" s="2" t="s">
        <v>228</v>
      </c>
      <c r="Q21" s="2" t="s">
        <v>564</v>
      </c>
      <c r="R21" s="2" t="s">
        <v>139</v>
      </c>
      <c r="T21"/>
    </row>
    <row r="22" spans="3:20" ht="56.25" customHeight="1" x14ac:dyDescent="0.25">
      <c r="C22" s="9" t="e" vm="40">
        <f>_xlfn.IMAGE(ha_final[[#This Row],[Link]])</f>
        <v>#VALUE!</v>
      </c>
      <c r="D22" s="3" t="str">
        <f>HYPERLINK(ha_final[[#This Row],[Count]],ha_final[[#This Row],[FullName]])</f>
        <v>home-assistant-wordmark-with-margins-monochrome-on-light.png</v>
      </c>
      <c r="E22" s="2">
        <v>21</v>
      </c>
      <c r="F22" s="1" t="s">
        <v>99</v>
      </c>
      <c r="G22" s="1" t="s">
        <v>100</v>
      </c>
      <c r="H22" s="1" t="s">
        <v>2</v>
      </c>
      <c r="I22" s="1" t="s">
        <v>40</v>
      </c>
      <c r="J22" s="1">
        <v>3</v>
      </c>
      <c r="K22" s="1">
        <v>13</v>
      </c>
      <c r="L22" s="2">
        <v>2</v>
      </c>
      <c r="M22" s="2" t="s">
        <v>215</v>
      </c>
      <c r="N22" s="2" t="s">
        <v>216</v>
      </c>
      <c r="O22" s="2" t="s">
        <v>217</v>
      </c>
      <c r="P22" s="2" t="s">
        <v>218</v>
      </c>
      <c r="Q22" s="2" t="s">
        <v>219</v>
      </c>
      <c r="R22" s="2" t="s">
        <v>140</v>
      </c>
      <c r="T22"/>
    </row>
    <row r="23" spans="3:20" ht="56.25" customHeight="1" x14ac:dyDescent="0.25">
      <c r="C23" s="9" t="e" vm="41">
        <f>_xlfn.IMAGE(ha_final[[#This Row],[Link]])</f>
        <v>#VALUE!</v>
      </c>
      <c r="D23" s="3" t="str">
        <f>HYPERLINK(ha_final[[#This Row],[Count]],ha_final[[#This Row],[FullName]])</f>
        <v>home-assistant-wordmark-color-on-dark.png</v>
      </c>
      <c r="E23" s="2">
        <v>10</v>
      </c>
      <c r="F23" s="1" t="s">
        <v>77</v>
      </c>
      <c r="G23" s="1" t="s">
        <v>78</v>
      </c>
      <c r="H23" s="1" t="s">
        <v>2</v>
      </c>
      <c r="I23" s="1" t="s">
        <v>40</v>
      </c>
      <c r="J23" s="1">
        <v>3</v>
      </c>
      <c r="K23" s="1">
        <v>14</v>
      </c>
      <c r="L23" s="2">
        <v>4</v>
      </c>
      <c r="M23" s="2" t="s">
        <v>199</v>
      </c>
      <c r="N23" s="2" t="s">
        <v>200</v>
      </c>
      <c r="O23" s="2" t="s">
        <v>201</v>
      </c>
      <c r="P23" s="2" t="s">
        <v>202</v>
      </c>
      <c r="Q23" s="2" t="s">
        <v>565</v>
      </c>
      <c r="R23" s="2" t="s">
        <v>141</v>
      </c>
      <c r="T23"/>
    </row>
    <row r="24" spans="3:20" ht="56.25" customHeight="1" x14ac:dyDescent="0.25">
      <c r="C24" s="9" t="e" vm="42">
        <f>_xlfn.IMAGE(ha_final[[#This Row],[Link]])</f>
        <v>#VALUE!</v>
      </c>
      <c r="D24" s="3" t="str">
        <f>HYPERLINK(ha_final[[#This Row],[Count]],ha_final[[#This Row],[FullName]])</f>
        <v>home-assistant-social-media-logo-dev.png</v>
      </c>
      <c r="E24" s="2">
        <v>7</v>
      </c>
      <c r="F24" s="1" t="s">
        <v>71</v>
      </c>
      <c r="G24" s="1" t="s">
        <v>72</v>
      </c>
      <c r="H24" s="1" t="s">
        <v>2</v>
      </c>
      <c r="I24" s="1" t="s">
        <v>28</v>
      </c>
      <c r="J24" s="1">
        <v>4</v>
      </c>
      <c r="K24" s="1">
        <v>0</v>
      </c>
      <c r="L24" s="2">
        <v>0</v>
      </c>
      <c r="M24" s="2" t="s">
        <v>162</v>
      </c>
      <c r="N24" s="2" t="s">
        <v>163</v>
      </c>
      <c r="O24" s="2" t="s">
        <v>164</v>
      </c>
      <c r="P24" s="2" t="s">
        <v>165</v>
      </c>
      <c r="Q24" s="2" t="s">
        <v>166</v>
      </c>
      <c r="R24" s="2" t="s">
        <v>142</v>
      </c>
      <c r="T24"/>
    </row>
    <row r="25" spans="3:20" ht="56.25" customHeight="1" x14ac:dyDescent="0.25">
      <c r="C25" s="9" t="e" vm="43">
        <f>_xlfn.IMAGE(ha_final[[#This Row],[Link]])</f>
        <v>#VALUE!</v>
      </c>
      <c r="D25" s="3" t="str">
        <f>HYPERLINK(ha_final[[#This Row],[Count]],ha_final[[#This Row],[FullName]])</f>
        <v>home-assistant-logomark-with-margins-color-on-light.png</v>
      </c>
      <c r="E25" s="2">
        <v>4</v>
      </c>
      <c r="F25" s="1" t="s">
        <v>65</v>
      </c>
      <c r="G25" s="1" t="s">
        <v>66</v>
      </c>
      <c r="H25" s="1" t="s">
        <v>2</v>
      </c>
      <c r="I25" s="1" t="s">
        <v>40</v>
      </c>
      <c r="J25" s="1">
        <v>4</v>
      </c>
      <c r="K25" s="1">
        <v>1</v>
      </c>
      <c r="L25" s="2">
        <v>1</v>
      </c>
      <c r="M25" s="2" t="s">
        <v>229</v>
      </c>
      <c r="N25" s="2" t="s">
        <v>230</v>
      </c>
      <c r="O25" s="2" t="s">
        <v>231</v>
      </c>
      <c r="P25" s="2" t="s">
        <v>232</v>
      </c>
      <c r="Q25" s="2" t="s">
        <v>233</v>
      </c>
      <c r="R25" s="2" t="s">
        <v>143</v>
      </c>
      <c r="T25"/>
    </row>
    <row r="26" spans="3:20" ht="56.25" customHeight="1" x14ac:dyDescent="0.25">
      <c r="C26" s="9" t="e" vm="44">
        <f>_xlfn.IMAGE(ha_final[[#This Row],[Link]])</f>
        <v>#VALUE!</v>
      </c>
      <c r="D26" s="3" t="str">
        <f>HYPERLINK(ha_final[[#This Row],[Count]],ha_final[[#This Row],[FullName]])</f>
        <v>home-assistant-logomark-with-margins-monochrome-on-dark.png</v>
      </c>
      <c r="E26" s="2">
        <v>5</v>
      </c>
      <c r="F26" s="1" t="s">
        <v>67</v>
      </c>
      <c r="G26" s="1" t="s">
        <v>68</v>
      </c>
      <c r="H26" s="1" t="s">
        <v>2</v>
      </c>
      <c r="I26" s="1" t="s">
        <v>27</v>
      </c>
      <c r="J26" s="1">
        <v>4</v>
      </c>
      <c r="K26" s="1">
        <v>2</v>
      </c>
      <c r="L26" s="2">
        <v>1</v>
      </c>
      <c r="M26" s="2" t="s">
        <v>234</v>
      </c>
      <c r="N26" s="2" t="s">
        <v>235</v>
      </c>
      <c r="O26" s="2" t="s">
        <v>236</v>
      </c>
      <c r="P26" s="2" t="s">
        <v>237</v>
      </c>
      <c r="Q26" s="2" t="s">
        <v>238</v>
      </c>
      <c r="R26" s="2" t="s">
        <v>144</v>
      </c>
      <c r="T26"/>
    </row>
    <row r="27" spans="3:20" ht="56.25" customHeight="1" x14ac:dyDescent="0.25">
      <c r="C27" s="9" t="e" vm="45">
        <f>_xlfn.IMAGE(ha_final[[#This Row],[Link]])</f>
        <v>#VALUE!</v>
      </c>
      <c r="D27" s="3" t="str">
        <f>HYPERLINK(ha_final[[#This Row],[Count]],ha_final[[#This Row],[FullName]])</f>
        <v>home-assistant-logomark-with-margins-monochrome-on-light.png</v>
      </c>
      <c r="E27" s="2">
        <v>6</v>
      </c>
      <c r="F27" s="1" t="s">
        <v>69</v>
      </c>
      <c r="G27" s="1" t="s">
        <v>70</v>
      </c>
      <c r="H27" s="1" t="s">
        <v>2</v>
      </c>
      <c r="I27" s="1" t="s">
        <v>37</v>
      </c>
      <c r="J27" s="1">
        <v>4</v>
      </c>
      <c r="K27" s="1">
        <v>3</v>
      </c>
      <c r="L27" s="2">
        <v>1</v>
      </c>
      <c r="M27" s="2" t="s">
        <v>239</v>
      </c>
      <c r="N27" s="2" t="s">
        <v>240</v>
      </c>
      <c r="O27" s="2" t="s">
        <v>241</v>
      </c>
      <c r="P27" s="2" t="s">
        <v>242</v>
      </c>
      <c r="Q27" s="2" t="s">
        <v>243</v>
      </c>
      <c r="R27" s="2" t="s">
        <v>145</v>
      </c>
      <c r="T27"/>
    </row>
    <row r="28" spans="3:20" ht="56.25" customHeight="1" x14ac:dyDescent="0.25">
      <c r="T28"/>
    </row>
    <row r="29" spans="3:20" ht="56.25" customHeight="1" x14ac:dyDescent="0.25">
      <c r="T29"/>
    </row>
    <row r="30" spans="3:20" ht="84" customHeight="1" x14ac:dyDescent="0.25">
      <c r="T30"/>
    </row>
  </sheetData>
  <pageMargins left="0.7" right="0.7" top="0.75" bottom="0.75" header="0.3" footer="0.3"/>
  <tableParts count="2">
    <tablePart r:id="rId1"/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A8B972-1713-440E-8884-30BECC9FF925}">
  <dimension ref="B2:O169"/>
  <sheetViews>
    <sheetView topLeftCell="A11" workbookViewId="0">
      <selection activeCell="J14" sqref="J14"/>
    </sheetView>
  </sheetViews>
  <sheetFormatPr defaultRowHeight="15" x14ac:dyDescent="0.25"/>
  <cols>
    <col min="1" max="1" width="9.140625" style="1"/>
    <col min="2" max="2" width="21.7109375" style="4" customWidth="1"/>
    <col min="3" max="3" width="24.85546875" style="1" bestFit="1" customWidth="1"/>
    <col min="4" max="4" width="12.28515625" style="1" bestFit="1" customWidth="1"/>
    <col min="5" max="5" width="12.28515625" style="1" customWidth="1"/>
    <col min="6" max="6" width="19.85546875" style="1" bestFit="1" customWidth="1"/>
    <col min="7" max="8" width="9.140625" style="1"/>
    <col min="9" max="9" width="13" style="5" customWidth="1"/>
    <col min="10" max="10" width="16.42578125" style="5" customWidth="1"/>
    <col min="11" max="11" width="15.140625" style="5" customWidth="1"/>
    <col min="12" max="12" width="21" style="2" customWidth="1"/>
    <col min="13" max="13" width="26" style="1" customWidth="1"/>
    <col min="14" max="14" width="9.140625" style="5"/>
    <col min="15" max="16384" width="9.140625" style="1"/>
  </cols>
  <sheetData>
    <row r="2" spans="2:13" ht="27.75" customHeight="1" x14ac:dyDescent="0.25">
      <c r="C2" s="24" t="s">
        <v>102</v>
      </c>
      <c r="D2" s="24"/>
      <c r="E2" s="24"/>
      <c r="F2" s="24" t="s">
        <v>103</v>
      </c>
      <c r="G2" s="24"/>
      <c r="H2" s="24"/>
      <c r="I2" s="24"/>
      <c r="K2" s="25" t="s">
        <v>51</v>
      </c>
      <c r="L2" s="25"/>
      <c r="M2" s="25"/>
    </row>
    <row r="3" spans="2:13" ht="27" customHeight="1" x14ac:dyDescent="0.25">
      <c r="B3" s="8" t="s">
        <v>38</v>
      </c>
      <c r="C3" s="21" t="s">
        <v>19</v>
      </c>
      <c r="D3" s="21"/>
      <c r="E3" s="21"/>
      <c r="F3" s="21"/>
      <c r="G3" s="21"/>
      <c r="H3" s="21"/>
      <c r="I3" s="21"/>
      <c r="K3" s="20" t="s">
        <v>146</v>
      </c>
      <c r="L3" s="20"/>
      <c r="M3" s="20"/>
    </row>
    <row r="4" spans="2:13" ht="27" customHeight="1" x14ac:dyDescent="0.25">
      <c r="B4" s="11" t="s">
        <v>13</v>
      </c>
      <c r="C4" s="22" t="s">
        <v>7</v>
      </c>
      <c r="D4" s="22"/>
      <c r="E4" s="22"/>
      <c r="F4" s="22"/>
      <c r="G4" s="22"/>
      <c r="H4" s="22"/>
      <c r="I4" s="22"/>
      <c r="K4" s="19" t="s">
        <v>147</v>
      </c>
      <c r="L4" s="19"/>
      <c r="M4" s="19"/>
    </row>
    <row r="5" spans="2:13" ht="27" customHeight="1" x14ac:dyDescent="0.25">
      <c r="B5" s="11" t="s">
        <v>14</v>
      </c>
      <c r="C5" s="22" t="s">
        <v>8</v>
      </c>
      <c r="D5" s="22"/>
      <c r="E5" s="22"/>
      <c r="F5" s="22"/>
      <c r="G5" s="22"/>
      <c r="H5" s="22"/>
      <c r="I5" s="22"/>
      <c r="K5" s="19"/>
      <c r="L5" s="19"/>
      <c r="M5" s="19"/>
    </row>
    <row r="6" spans="2:13" ht="27" customHeight="1" x14ac:dyDescent="0.25">
      <c r="B6" s="11" t="s">
        <v>29</v>
      </c>
      <c r="C6" s="22" t="s">
        <v>9</v>
      </c>
      <c r="D6" s="22"/>
      <c r="E6" s="22"/>
      <c r="F6" s="22"/>
      <c r="G6" s="22"/>
      <c r="H6" s="22"/>
      <c r="I6" s="22"/>
      <c r="K6" s="19"/>
      <c r="L6" s="19"/>
      <c r="M6" s="19"/>
    </row>
    <row r="7" spans="2:13" ht="27" customHeight="1" x14ac:dyDescent="0.25">
      <c r="B7" s="11" t="s">
        <v>10</v>
      </c>
      <c r="C7" s="22" t="s">
        <v>148</v>
      </c>
      <c r="D7" s="22"/>
      <c r="E7" s="22"/>
      <c r="F7" s="22"/>
      <c r="G7" s="22"/>
      <c r="H7" s="22"/>
      <c r="I7" s="22"/>
      <c r="K7" s="19"/>
      <c r="L7" s="19"/>
      <c r="M7" s="19"/>
    </row>
    <row r="8" spans="2:13" ht="27" customHeight="1" x14ac:dyDescent="0.25">
      <c r="B8" s="11" t="s">
        <v>15</v>
      </c>
      <c r="C8" s="22"/>
      <c r="D8" s="22"/>
      <c r="E8" s="22"/>
      <c r="F8" s="22"/>
      <c r="G8" s="22"/>
      <c r="H8" s="22"/>
      <c r="I8" s="22"/>
      <c r="K8" s="19"/>
      <c r="L8" s="19"/>
      <c r="M8" s="19"/>
    </row>
    <row r="9" spans="2:13" ht="27" customHeight="1" x14ac:dyDescent="0.25">
      <c r="B9" s="11" t="s">
        <v>32</v>
      </c>
      <c r="C9" s="23" t="str">
        <f>$C$3 &amp; $C$4 &amp; $C$5 &amp; $C$6 &amp; $C$7 &amp; $C$8</f>
        <v>https://github.com/RASBR/assets-public/blob/main/home-assistant/</v>
      </c>
      <c r="D9" s="23"/>
      <c r="E9" s="23"/>
      <c r="F9" s="23" t="str">
        <f xml:space="preserve"> "&lt;img src="""</f>
        <v>&lt;img src="</v>
      </c>
      <c r="G9" s="23"/>
      <c r="H9" s="23"/>
      <c r="I9" s="23"/>
      <c r="K9" s="19"/>
      <c r="L9" s="19"/>
      <c r="M9" s="19"/>
    </row>
    <row r="10" spans="2:13" ht="27" customHeight="1" x14ac:dyDescent="0.25">
      <c r="B10" s="11" t="s">
        <v>49</v>
      </c>
      <c r="C10" s="23" t="str">
        <f>"![img]("</f>
        <v>![img](</v>
      </c>
      <c r="D10" s="23"/>
      <c r="E10" s="23"/>
      <c r="F10" s="23" t="str">
        <f>""" alt="""</f>
        <v>" alt="</v>
      </c>
      <c r="G10" s="23"/>
      <c r="H10" s="23"/>
      <c r="I10" s="23"/>
      <c r="K10" s="19"/>
      <c r="L10" s="19"/>
      <c r="M10" s="19"/>
    </row>
    <row r="11" spans="2:13" ht="27" customHeight="1" x14ac:dyDescent="0.25">
      <c r="B11" s="11" t="s">
        <v>47</v>
      </c>
      <c r="C11" s="23" t="s">
        <v>18</v>
      </c>
      <c r="D11" s="23"/>
      <c r="E11" s="23"/>
      <c r="F11" s="23"/>
      <c r="G11" s="23"/>
      <c r="H11" s="23"/>
      <c r="I11" s="23"/>
      <c r="K11" s="19"/>
      <c r="L11" s="19"/>
      <c r="M11" s="19"/>
    </row>
    <row r="12" spans="2:13" ht="9" customHeight="1" x14ac:dyDescent="0.25">
      <c r="B12" s="12"/>
      <c r="C12" s="10"/>
      <c r="D12" s="10"/>
      <c r="E12" s="10"/>
      <c r="F12" s="14"/>
      <c r="G12" s="14"/>
      <c r="H12" s="14"/>
      <c r="I12" s="14"/>
    </row>
    <row r="13" spans="2:13" ht="27" customHeight="1" x14ac:dyDescent="0.25">
      <c r="B13" s="11" t="s">
        <v>50</v>
      </c>
      <c r="C13" s="17">
        <v>48</v>
      </c>
      <c r="D13" s="17"/>
      <c r="E13" s="17"/>
      <c r="F13" s="17"/>
      <c r="G13" s="17"/>
      <c r="H13" s="17"/>
      <c r="I13" s="17"/>
    </row>
    <row r="14" spans="2:13" ht="27" customHeight="1" x14ac:dyDescent="0.25">
      <c r="B14" s="11" t="s">
        <v>46</v>
      </c>
      <c r="C14" s="17"/>
      <c r="D14" s="17"/>
      <c r="E14" s="17"/>
      <c r="F14" s="17">
        <v>48</v>
      </c>
      <c r="G14" s="17"/>
      <c r="H14" s="17"/>
      <c r="I14" s="17"/>
      <c r="J14" s="1"/>
    </row>
    <row r="15" spans="2:13" ht="27" customHeight="1" x14ac:dyDescent="0.25">
      <c r="B15" s="11" t="s">
        <v>48</v>
      </c>
      <c r="C15" s="18" t="str">
        <f>IF($C$13+$C$14=0,"",IF($C$13=0," =x"&amp; $C$14,IF($C$14=0," ="&amp; $C$13 &amp; "x"," ="&amp; $C$13 &amp; "x" &amp; $C$14)))</f>
        <v xml:space="preserve"> =48x</v>
      </c>
      <c r="D15" s="18"/>
      <c r="E15" s="18"/>
      <c r="F15" s="18" t="str">
        <f>IF($F$13+$F$14=0,"""&gt;",IF($F$13=0,""" height="""&amp; $F$14 &amp; """&gt;",IF($F$14=0,""" width="""&amp; $F$13 &amp; """&gt;",""" width=""" &amp; $F$13 &amp; """ height=""" &amp; $F$14 &amp; """&gt;")))</f>
        <v>" height="48"&gt;</v>
      </c>
      <c r="G15" s="18"/>
      <c r="H15" s="18"/>
      <c r="I15" s="18"/>
    </row>
    <row r="19" spans="2:15" ht="38.25" customHeight="1" x14ac:dyDescent="0.25">
      <c r="B19" s="4" t="s">
        <v>55</v>
      </c>
      <c r="C19" s="1" t="s">
        <v>6</v>
      </c>
      <c r="D19" s="1" t="s">
        <v>0</v>
      </c>
      <c r="E19" s="1" t="s">
        <v>1</v>
      </c>
      <c r="F19" s="1" t="s">
        <v>26</v>
      </c>
      <c r="G19" s="1" t="s">
        <v>23</v>
      </c>
      <c r="H19" s="1" t="s">
        <v>24</v>
      </c>
      <c r="I19" s="1" t="s">
        <v>58</v>
      </c>
      <c r="J19" s="6" t="s">
        <v>35</v>
      </c>
      <c r="K19" s="6" t="s">
        <v>34</v>
      </c>
      <c r="L19" s="6" t="s">
        <v>33</v>
      </c>
      <c r="M19" s="6" t="s">
        <v>45</v>
      </c>
      <c r="N19" s="5" t="s">
        <v>56</v>
      </c>
      <c r="O19" s="1" t="s">
        <v>101</v>
      </c>
    </row>
    <row r="20" spans="2:15" ht="31.5" customHeight="1" x14ac:dyDescent="0.25">
      <c r="B20" s="4">
        <v>1</v>
      </c>
      <c r="C20" s="1" t="s">
        <v>59</v>
      </c>
      <c r="D20" s="1" t="s">
        <v>60</v>
      </c>
      <c r="E20" s="1" t="s">
        <v>2</v>
      </c>
      <c r="F20" s="13" t="s">
        <v>27</v>
      </c>
      <c r="G20" s="13">
        <v>3</v>
      </c>
      <c r="H20" s="13">
        <v>8</v>
      </c>
      <c r="I20" s="13">
        <v>0</v>
      </c>
      <c r="J20" s="7" t="str">
        <f>$C$9 &amp; HA_setup[[#This Row],[FullName]] &amp; $C$11</f>
        <v>https://github.com/RASBR/assets-public/blob/main/home-assistant/home-assistant-logomark-color-on-light.png?raw=true</v>
      </c>
      <c r="K20" s="5" t="str">
        <f>$C$10 &amp; HA_setup[[#This Row],[Link]] &amp; $C$15 &amp; ")"</f>
        <v>![img](https://github.com/RASBR/assets-public/blob/main/home-assistant/home-assistant-logomark-color-on-light.png?raw=true =48x)</v>
      </c>
      <c r="L20" s="5" t="str">
        <f>"[" &amp; HA_setup[[#This Row],[MD-ImageOnly]] &amp; "](url)"</f>
        <v>[![img](https://github.com/RASBR/assets-public/blob/main/home-assistant/home-assistant-logomark-color-on-light.png?raw=true =48x)](url)</v>
      </c>
      <c r="M20" s="5" t="str">
        <f>"[" &amp;HA_setup[[#This Row],[MD-ImageOnly]] &amp; "](" &amp;HA_setup[[#This Row],[Link]] &amp; ")"</f>
        <v>[![img](https://github.com/RASBR/assets-public/blob/main/home-assistant/home-assistant-logomark-color-on-light.png?raw=true =48x)](https://github.com/RASBR/assets-public/blob/main/home-assistant/home-assistant-logomark-color-on-light.png?raw=true)</v>
      </c>
      <c r="N20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[![img](https://github.com/RASBR/assets-public/blob/main/home-assistant/home-assistant-logomark-color-on-light.png?raw=true =48x)](https://github.com/RASBR/assets-public/blob/main/home-assistant/home-assistant-logomark-color-on-light.png?raw=true) | home-assistant-logomark-color-on-light.png | 0 |</v>
      </c>
      <c r="O20" s="6" t="str">
        <f>$F$9 &amp; $F$7 &amp; $F$8  &amp;HA_setup[[#This Row],[FullName]] &amp; $F$10 &amp;HA_setup[[#This Row],[FullName]] &amp; $F$15</f>
        <v>&lt;img src="home-assistant-logomark-color-on-light.png" alt="home-assistant-logomark-color-on-light.png" height="48"&gt;</v>
      </c>
    </row>
    <row r="21" spans="2:15" ht="31.5" customHeight="1" x14ac:dyDescent="0.25">
      <c r="B21" s="4">
        <v>2</v>
      </c>
      <c r="C21" s="1" t="s">
        <v>61</v>
      </c>
      <c r="D21" s="1" t="s">
        <v>62</v>
      </c>
      <c r="E21" s="1" t="s">
        <v>2</v>
      </c>
      <c r="F21" s="13" t="s">
        <v>28</v>
      </c>
      <c r="G21" s="13">
        <v>2</v>
      </c>
      <c r="H21" s="13">
        <v>1</v>
      </c>
      <c r="I21" s="13">
        <v>2</v>
      </c>
      <c r="J21" s="7" t="str">
        <f>$C$9 &amp; HA_setup[[#This Row],[FullName]] &amp; $C$11</f>
        <v>https://github.com/RASBR/assets-public/blob/main/home-assistant/home-assistant-logomark-monochrome-on-dark.png?raw=true</v>
      </c>
      <c r="K21" s="5" t="str">
        <f>$C$10 &amp; HA_setup[[#This Row],[Link]] &amp; $C$15 &amp; ")"</f>
        <v>![img](https://github.com/RASBR/assets-public/blob/main/home-assistant/home-assistant-logomark-monochrome-on-dark.png?raw=true =48x)</v>
      </c>
      <c r="L21" s="5" t="str">
        <f>"[" &amp; HA_setup[[#This Row],[MD-ImageOnly]] &amp; "](url)"</f>
        <v>[![img](https://github.com/RASBR/assets-public/blob/main/home-assistant/home-assistant-logomark-monochrome-on-dark.png?raw=true =48x)](url)</v>
      </c>
      <c r="M21" s="5" t="str">
        <f>"[" &amp;HA_setup[[#This Row],[MD-ImageOnly]] &amp; "](" &amp;HA_setup[[#This Row],[Link]] &amp; ")"</f>
        <v>[![img](https://github.com/RASBR/assets-public/blob/main/home-assistant/home-assistant-logomark-monochrome-on-dark.png?raw=true =48x)](https://github.com/RASBR/assets-public/blob/main/home-assistant/home-assistant-logomark-monochrome-on-dark.png?raw=true)</v>
      </c>
      <c r="N21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[![img](https://github.com/RASBR/assets-public/blob/main/home-assistant/home-assistant-logomark-monochrome-on-dark.png?raw=true =48x)](https://github.com/RASBR/assets-public/blob/main/home-assistant/home-assistant-logomark-monochrome-on-dark.png?raw=true) | home-assistant-logomark-monochrome-on-dark.png | 2 |</v>
      </c>
      <c r="O21" s="6" t="str">
        <f>$F$9 &amp; $F$7 &amp; $F$8  &amp;HA_setup[[#This Row],[FullName]] &amp; $F$10 &amp;HA_setup[[#This Row],[FullName]] &amp; $F$15</f>
        <v>&lt;img src="home-assistant-logomark-monochrome-on-dark.png" alt="home-assistant-logomark-monochrome-on-dark.png" height="48"&gt;</v>
      </c>
    </row>
    <row r="22" spans="2:15" ht="31.5" customHeight="1" x14ac:dyDescent="0.25">
      <c r="B22" s="4">
        <v>3</v>
      </c>
      <c r="C22" s="1" t="s">
        <v>63</v>
      </c>
      <c r="D22" s="1" t="s">
        <v>64</v>
      </c>
      <c r="E22" s="1" t="s">
        <v>2</v>
      </c>
      <c r="F22" s="13" t="s">
        <v>39</v>
      </c>
      <c r="G22" s="13">
        <v>2</v>
      </c>
      <c r="H22" s="13">
        <v>0</v>
      </c>
      <c r="I22" s="13">
        <v>0</v>
      </c>
      <c r="J22" s="7" t="str">
        <f>$C$9 &amp; HA_setup[[#This Row],[FullName]] &amp; $C$11</f>
        <v>https://github.com/RASBR/assets-public/blob/main/home-assistant/home-assistant-logomark-monochrome-on-light.png?raw=true</v>
      </c>
      <c r="K22" s="5" t="str">
        <f>$C$10 &amp; HA_setup[[#This Row],[Link]] &amp; $C$15 &amp; ")"</f>
        <v>![img](https://github.com/RASBR/assets-public/blob/main/home-assistant/home-assistant-logomark-monochrome-on-light.png?raw=true =48x)</v>
      </c>
      <c r="L22" s="5" t="str">
        <f>"[" &amp; HA_setup[[#This Row],[MD-ImageOnly]] &amp; "](url)"</f>
        <v>[![img](https://github.com/RASBR/assets-public/blob/main/home-assistant/home-assistant-logomark-monochrome-on-light.png?raw=true =48x)](url)</v>
      </c>
      <c r="M22" s="5" t="str">
        <f>"[" &amp;HA_setup[[#This Row],[MD-ImageOnly]] &amp; "](" &amp;HA_setup[[#This Row],[Link]] &amp; ")"</f>
        <v>[![img](https://github.com/RASBR/assets-public/blob/main/home-assistant/home-assistant-logomark-monochrome-on-light.png?raw=true =48x)](https://github.com/RASBR/assets-public/blob/main/home-assistant/home-assistant-logomark-monochrome-on-light.png?raw=true)</v>
      </c>
      <c r="N22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[![img](https://github.com/RASBR/assets-public/blob/main/home-assistant/home-assistant-logomark-monochrome-on-light.png?raw=true =48x)](https://github.com/RASBR/assets-public/blob/main/home-assistant/home-assistant-logomark-monochrome-on-light.png?raw=true) | home-assistant-logomark-monochrome-on-light.png | 0 |</v>
      </c>
      <c r="O22" s="6" t="str">
        <f>$F$9 &amp; $F$7 &amp; $F$8  &amp;HA_setup[[#This Row],[FullName]] &amp; $F$10 &amp;HA_setup[[#This Row],[FullName]] &amp; $F$15</f>
        <v>&lt;img src="home-assistant-logomark-monochrome-on-light.png" alt="home-assistant-logomark-monochrome-on-light.png" height="48"&gt;</v>
      </c>
    </row>
    <row r="23" spans="2:15" ht="31.5" customHeight="1" x14ac:dyDescent="0.25">
      <c r="B23" s="4">
        <v>4</v>
      </c>
      <c r="C23" s="1" t="s">
        <v>65</v>
      </c>
      <c r="D23" s="1" t="s">
        <v>66</v>
      </c>
      <c r="E23" s="1" t="s">
        <v>2</v>
      </c>
      <c r="F23" s="13" t="s">
        <v>40</v>
      </c>
      <c r="G23" s="13">
        <v>4</v>
      </c>
      <c r="H23" s="13">
        <v>1</v>
      </c>
      <c r="I23" s="13">
        <v>1</v>
      </c>
      <c r="J23" s="7" t="str">
        <f>$C$9 &amp; HA_setup[[#This Row],[FullName]] &amp; $C$11</f>
        <v>https://github.com/RASBR/assets-public/blob/main/home-assistant/home-assistant-logomark-with-margins-color-on-light.png?raw=true</v>
      </c>
      <c r="K23" s="5" t="str">
        <f>$C$10 &amp; HA_setup[[#This Row],[Link]] &amp; $C$15 &amp; ")"</f>
        <v>![img](https://github.com/RASBR/assets-public/blob/main/home-assistant/home-assistant-logomark-with-margins-color-on-light.png?raw=true =48x)</v>
      </c>
      <c r="L23" s="5" t="str">
        <f>"[" &amp; HA_setup[[#This Row],[MD-ImageOnly]] &amp; "](url)"</f>
        <v>[![img](https://github.com/RASBR/assets-public/blob/main/home-assistant/home-assistant-logomark-with-margins-color-on-light.png?raw=true =48x)](url)</v>
      </c>
      <c r="M23" s="5" t="str">
        <f>"[" &amp;HA_setup[[#This Row],[MD-ImageOnly]] &amp; "](" &amp;HA_setup[[#This Row],[Link]] &amp; ")"</f>
        <v>[![img](https://github.com/RASBR/assets-public/blob/main/home-assistant/home-assistant-logomark-with-margins-color-on-light.png?raw=true =48x)](https://github.com/RASBR/assets-public/blob/main/home-assistant/home-assistant-logomark-with-margins-color-on-light.png?raw=true)</v>
      </c>
      <c r="N23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[![img](https://github.com/RASBR/assets-public/blob/main/home-assistant/home-assistant-logomark-with-margins-color-on-light.png?raw=true =48x)](https://github.com/RASBR/assets-public/blob/main/home-assistant/home-assistant-logomark-with-margins-color-on-light.png?raw=true) | home-assistant-logomark-with-margins-color-on-light.png | 1 |</v>
      </c>
      <c r="O23" s="6" t="str">
        <f>$F$9 &amp; $F$7 &amp; $F$8  &amp;HA_setup[[#This Row],[FullName]] &amp; $F$10 &amp;HA_setup[[#This Row],[FullName]] &amp; $F$15</f>
        <v>&lt;img src="home-assistant-logomark-with-margins-color-on-light.png" alt="home-assistant-logomark-with-margins-color-on-light.png" height="48"&gt;</v>
      </c>
    </row>
    <row r="24" spans="2:15" ht="31.5" customHeight="1" x14ac:dyDescent="0.25">
      <c r="B24" s="4">
        <v>5</v>
      </c>
      <c r="C24" s="1" t="s">
        <v>67</v>
      </c>
      <c r="D24" s="1" t="s">
        <v>68</v>
      </c>
      <c r="E24" s="1" t="s">
        <v>2</v>
      </c>
      <c r="F24" s="13" t="s">
        <v>27</v>
      </c>
      <c r="G24" s="13">
        <v>4</v>
      </c>
      <c r="H24" s="13">
        <v>2</v>
      </c>
      <c r="I24" s="13">
        <v>1</v>
      </c>
      <c r="J24" s="7" t="str">
        <f>$C$9 &amp; HA_setup[[#This Row],[FullName]] &amp; $C$11</f>
        <v>https://github.com/RASBR/assets-public/blob/main/home-assistant/home-assistant-logomark-with-margins-monochrome-on-dark.png?raw=true</v>
      </c>
      <c r="K24" s="5" t="str">
        <f>$C$10 &amp; HA_setup[[#This Row],[Link]] &amp; $C$15 &amp; ")"</f>
        <v>![img](https://github.com/RASBR/assets-public/blob/main/home-assistant/home-assistant-logomark-with-margins-monochrome-on-dark.png?raw=true =48x)</v>
      </c>
      <c r="L24" s="5" t="str">
        <f>"[" &amp; HA_setup[[#This Row],[MD-ImageOnly]] &amp; "](url)"</f>
        <v>[![img](https://github.com/RASBR/assets-public/blob/main/home-assistant/home-assistant-logomark-with-margins-monochrome-on-dark.png?raw=true =48x)](url)</v>
      </c>
      <c r="M24" s="5" t="str">
        <f>"[" &amp;HA_setup[[#This Row],[MD-ImageOnly]] &amp; "](" &amp;HA_setup[[#This Row],[Link]] &amp; ")"</f>
        <v>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</v>
      </c>
      <c r="N24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 | home-assistant-logomark-with-margins-monochrome-on-dark.png | 1 |</v>
      </c>
      <c r="O24" s="6" t="str">
        <f>$F$9 &amp; $F$7 &amp; $F$8  &amp;HA_setup[[#This Row],[FullName]] &amp; $F$10 &amp;HA_setup[[#This Row],[FullName]] &amp; $F$15</f>
        <v>&lt;img src="home-assistant-logomark-with-margins-monochrome-on-dark.png" alt="home-assistant-logomark-with-margins-monochrome-on-dark.png" height="48"&gt;</v>
      </c>
    </row>
    <row r="25" spans="2:15" ht="31.5" customHeight="1" x14ac:dyDescent="0.25">
      <c r="B25" s="4">
        <v>6</v>
      </c>
      <c r="C25" s="1" t="s">
        <v>69</v>
      </c>
      <c r="D25" s="1" t="s">
        <v>70</v>
      </c>
      <c r="E25" s="1" t="s">
        <v>2</v>
      </c>
      <c r="F25" s="13" t="s">
        <v>37</v>
      </c>
      <c r="G25" s="13">
        <v>4</v>
      </c>
      <c r="H25" s="13">
        <v>3</v>
      </c>
      <c r="I25" s="13">
        <v>1</v>
      </c>
      <c r="J25" s="7" t="str">
        <f>$C$9 &amp; HA_setup[[#This Row],[FullName]] &amp; $C$11</f>
        <v>https://github.com/RASBR/assets-public/blob/main/home-assistant/home-assistant-logomark-with-margins-monochrome-on-light.png?raw=true</v>
      </c>
      <c r="K25" s="5" t="str">
        <f>$C$10 &amp; HA_setup[[#This Row],[Link]] &amp; $C$15 &amp; ")"</f>
        <v>![img](https://github.com/RASBR/assets-public/blob/main/home-assistant/home-assistant-logomark-with-margins-monochrome-on-light.png?raw=true =48x)</v>
      </c>
      <c r="L25" s="5" t="str">
        <f>"[" &amp; HA_setup[[#This Row],[MD-ImageOnly]] &amp; "](url)"</f>
        <v>[![img](https://github.com/RASBR/assets-public/blob/main/home-assistant/home-assistant-logomark-with-margins-monochrome-on-light.png?raw=true =48x)](url)</v>
      </c>
      <c r="M25" s="5" t="str">
        <f>"[" &amp;HA_setup[[#This Row],[MD-ImageOnly]] &amp; "](" &amp;HA_setup[[#This Row],[Link]] &amp; ")"</f>
        <v>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</v>
      </c>
      <c r="N25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 | home-assistant-logomark-with-margins-monochrome-on-light.png | 1 |</v>
      </c>
      <c r="O25" s="6" t="str">
        <f>$F$9 &amp; $F$7 &amp; $F$8  &amp;HA_setup[[#This Row],[FullName]] &amp; $F$10 &amp;HA_setup[[#This Row],[FullName]] &amp; $F$15</f>
        <v>&lt;img src="home-assistant-logomark-with-margins-monochrome-on-light.png" alt="home-assistant-logomark-with-margins-monochrome-on-light.png" height="48"&gt;</v>
      </c>
    </row>
    <row r="26" spans="2:15" ht="31.5" customHeight="1" x14ac:dyDescent="0.25">
      <c r="B26" s="4">
        <v>7</v>
      </c>
      <c r="C26" s="1" t="s">
        <v>71</v>
      </c>
      <c r="D26" s="1" t="s">
        <v>72</v>
      </c>
      <c r="E26" s="1" t="s">
        <v>2</v>
      </c>
      <c r="F26" s="13" t="s">
        <v>28</v>
      </c>
      <c r="G26" s="13">
        <v>4</v>
      </c>
      <c r="H26" s="13">
        <v>0</v>
      </c>
      <c r="I26" s="13">
        <v>0</v>
      </c>
      <c r="J26" s="7" t="str">
        <f>$C$9 &amp; HA_setup[[#This Row],[FullName]] &amp; $C$11</f>
        <v>https://github.com/RASBR/assets-public/blob/main/home-assistant/home-assistant-social-media-logo-dev.png?raw=true</v>
      </c>
      <c r="K26" s="5" t="str">
        <f>$C$10 &amp; HA_setup[[#This Row],[Link]] &amp; $C$15 &amp; ")"</f>
        <v>![img](https://github.com/RASBR/assets-public/blob/main/home-assistant/home-assistant-social-media-logo-dev.png?raw=true =48x)</v>
      </c>
      <c r="L26" s="5" t="str">
        <f>"[" &amp; HA_setup[[#This Row],[MD-ImageOnly]] &amp; "](url)"</f>
        <v>[![img](https://github.com/RASBR/assets-public/blob/main/home-assistant/home-assistant-social-media-logo-dev.png?raw=true =48x)](url)</v>
      </c>
      <c r="M26" s="5" t="str">
        <f>"[" &amp;HA_setup[[#This Row],[MD-ImageOnly]] &amp; "](" &amp;HA_setup[[#This Row],[Link]] &amp; ")"</f>
        <v>[![img](https://github.com/RASBR/assets-public/blob/main/home-assistant/home-assistant-social-media-logo-dev.png?raw=true =48x)](https://github.com/RASBR/assets-public/blob/main/home-assistant/home-assistant-social-media-logo-dev.png?raw=true)</v>
      </c>
      <c r="N26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[![img](https://github.com/RASBR/assets-public/blob/main/home-assistant/home-assistant-social-media-logo-dev.png?raw=true =48x)](https://github.com/RASBR/assets-public/blob/main/home-assistant/home-assistant-social-media-logo-dev.png?raw=true) | home-assistant-social-media-logo-dev.png | 0 |</v>
      </c>
      <c r="O26" s="6" t="str">
        <f>$F$9 &amp; $F$7 &amp; $F$8  &amp;HA_setup[[#This Row],[FullName]] &amp; $F$10 &amp;HA_setup[[#This Row],[FullName]] &amp; $F$15</f>
        <v>&lt;img src="home-assistant-social-media-logo-dev.png" alt="home-assistant-social-media-logo-dev.png" height="48"&gt;</v>
      </c>
    </row>
    <row r="27" spans="2:15" ht="31.5" customHeight="1" x14ac:dyDescent="0.25">
      <c r="B27" s="4">
        <v>8</v>
      </c>
      <c r="C27" s="1" t="s">
        <v>73</v>
      </c>
      <c r="D27" s="1" t="s">
        <v>74</v>
      </c>
      <c r="E27" s="1" t="s">
        <v>2</v>
      </c>
      <c r="F27" s="13" t="s">
        <v>39</v>
      </c>
      <c r="G27" s="13">
        <v>1</v>
      </c>
      <c r="H27" s="13">
        <v>1</v>
      </c>
      <c r="I27" s="13">
        <v>1</v>
      </c>
      <c r="J27" s="7" t="str">
        <f>$C$9 &amp; HA_setup[[#This Row],[FullName]] &amp; $C$11</f>
        <v>https://github.com/RASBR/assets-public/blob/main/home-assistant/home-assistant-social-media-logo-round.png?raw=true</v>
      </c>
      <c r="K27" s="5" t="str">
        <f>$C$10 &amp; HA_setup[[#This Row],[Link]] &amp; $C$15 &amp; ")"</f>
        <v>![img](https://github.com/RASBR/assets-public/blob/main/home-assistant/home-assistant-social-media-logo-round.png?raw=true =48x)</v>
      </c>
      <c r="L27" s="5" t="str">
        <f>"[" &amp; HA_setup[[#This Row],[MD-ImageOnly]] &amp; "](url)"</f>
        <v>[![img](https://github.com/RASBR/assets-public/blob/main/home-assistant/home-assistant-social-media-logo-round.png?raw=true =48x)](url)</v>
      </c>
      <c r="M27" s="5" t="str">
        <f>"[" &amp;HA_setup[[#This Row],[MD-ImageOnly]] &amp; "](" &amp;HA_setup[[#This Row],[Link]] &amp; ")"</f>
        <v>[![img](https://github.com/RASBR/assets-public/blob/main/home-assistant/home-assistant-social-media-logo-round.png?raw=true =48x)](https://github.com/RASBR/assets-public/blob/main/home-assistant/home-assistant-social-media-logo-round.png?raw=true)</v>
      </c>
      <c r="N27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[![img](https://github.com/RASBR/assets-public/blob/main/home-assistant/home-assistant-social-media-logo-round.png?raw=true =48x)](https://github.com/RASBR/assets-public/blob/main/home-assistant/home-assistant-social-media-logo-round.png?raw=true) | home-assistant-social-media-logo-round.png | 1 |</v>
      </c>
      <c r="O27" s="6" t="str">
        <f>$F$9 &amp; $F$7 &amp; $F$8  &amp;HA_setup[[#This Row],[FullName]] &amp; $F$10 &amp;HA_setup[[#This Row],[FullName]] &amp; $F$15</f>
        <v>&lt;img src="home-assistant-social-media-logo-round.png" alt="home-assistant-social-media-logo-round.png" height="48"&gt;</v>
      </c>
    </row>
    <row r="28" spans="2:15" ht="31.5" customHeight="1" x14ac:dyDescent="0.25">
      <c r="B28" s="4">
        <v>9</v>
      </c>
      <c r="C28" s="1" t="s">
        <v>75</v>
      </c>
      <c r="D28" s="1" t="s">
        <v>76</v>
      </c>
      <c r="E28" s="1" t="s">
        <v>2</v>
      </c>
      <c r="F28" s="13" t="s">
        <v>27</v>
      </c>
      <c r="G28" s="13">
        <v>3</v>
      </c>
      <c r="H28" s="13">
        <v>7</v>
      </c>
      <c r="I28" s="13">
        <v>8</v>
      </c>
      <c r="J28" s="7" t="str">
        <f>$C$9 &amp; HA_setup[[#This Row],[FullName]] &amp; $C$11</f>
        <v>https://github.com/RASBR/assets-public/blob/main/home-assistant/home-assistant-social-media-logo-square.png?raw=true</v>
      </c>
      <c r="K28" s="5" t="str">
        <f>$C$10 &amp; HA_setup[[#This Row],[Link]] &amp; $C$15 &amp; ")"</f>
        <v>![img](https://github.com/RASBR/assets-public/blob/main/home-assistant/home-assistant-social-media-logo-square.png?raw=true =48x)</v>
      </c>
      <c r="L28" s="5" t="str">
        <f>"[" &amp; HA_setup[[#This Row],[MD-ImageOnly]] &amp; "](url)"</f>
        <v>[![img](https://github.com/RASBR/assets-public/blob/main/home-assistant/home-assistant-social-media-logo-square.png?raw=true =48x)](url)</v>
      </c>
      <c r="M28" s="5" t="str">
        <f>"[" &amp;HA_setup[[#This Row],[MD-ImageOnly]] &amp; "](" &amp;HA_setup[[#This Row],[Link]] &amp; ")"</f>
        <v>[![img](https://github.com/RASBR/assets-public/blob/main/home-assistant/home-assistant-social-media-logo-square.png?raw=true =48x)](https://github.com/RASBR/assets-public/blob/main/home-assistant/home-assistant-social-media-logo-square.png?raw=true)</v>
      </c>
      <c r="N28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[![img](https://github.com/RASBR/assets-public/blob/main/home-assistant/home-assistant-social-media-logo-square.png?raw=true =48x)](https://github.com/RASBR/assets-public/blob/main/home-assistant/home-assistant-social-media-logo-square.png?raw=true) | home-assistant-social-media-logo-square.png | 8 |</v>
      </c>
      <c r="O28" s="6" t="str">
        <f>$F$9 &amp; $F$7 &amp; $F$8  &amp;HA_setup[[#This Row],[FullName]] &amp; $F$10 &amp;HA_setup[[#This Row],[FullName]] &amp; $F$15</f>
        <v>&lt;img src="home-assistant-social-media-logo-square.png" alt="home-assistant-social-media-logo-square.png" height="48"&gt;</v>
      </c>
    </row>
    <row r="29" spans="2:15" ht="31.5" customHeight="1" x14ac:dyDescent="0.25">
      <c r="B29" s="4">
        <v>10</v>
      </c>
      <c r="C29" s="1" t="s">
        <v>77</v>
      </c>
      <c r="D29" s="1" t="s">
        <v>78</v>
      </c>
      <c r="E29" s="1" t="s">
        <v>2</v>
      </c>
      <c r="F29" s="13" t="s">
        <v>40</v>
      </c>
      <c r="G29" s="13">
        <v>3</v>
      </c>
      <c r="H29" s="13">
        <v>14</v>
      </c>
      <c r="I29" s="13">
        <v>4</v>
      </c>
      <c r="J29" s="7" t="str">
        <f>$C$9 &amp; HA_setup[[#This Row],[FullName]] &amp; $C$11</f>
        <v>https://github.com/RASBR/assets-public/blob/main/home-assistant/home-assistant-wordmark-color-on-dark.png?raw=true</v>
      </c>
      <c r="K29" s="5" t="str">
        <f>$C$10 &amp; HA_setup[[#This Row],[Link]] &amp; $C$15 &amp; ")"</f>
        <v>![img](https://github.com/RASBR/assets-public/blob/main/home-assistant/home-assistant-wordmark-color-on-dark.png?raw=true =48x)</v>
      </c>
      <c r="L29" s="5" t="str">
        <f>"[" &amp; HA_setup[[#This Row],[MD-ImageOnly]] &amp; "](url)"</f>
        <v>[![img](https://github.com/RASBR/assets-public/blob/main/home-assistant/home-assistant-wordmark-color-on-dark.png?raw=true =48x)](url)</v>
      </c>
      <c r="M29" s="5" t="str">
        <f>"[" &amp;HA_setup[[#This Row],[MD-ImageOnly]] &amp; "](" &amp;HA_setup[[#This Row],[Link]] &amp; ")"</f>
        <v>[![img](https://github.com/RASBR/assets-public/blob/main/home-assistant/home-assistant-wordmark-color-on-dark.png?raw=true =48x)](https://github.com/RASBR/assets-public/blob/main/home-assistant/home-assistant-wordmark-color-on-dark.png?raw=true)</v>
      </c>
      <c r="N29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[![img](https://github.com/RASBR/assets-public/blob/main/home-assistant/home-assistant-wordmark-color-on-dark.png?raw=true =48x)](https://github.com/RASBR/assets-public/blob/main/home-assistant/home-assistant-wordmark-color-on-dark.png?raw=true) | home-assistant-wordmark-color-on-dark.png | 4 |</v>
      </c>
      <c r="O29" s="6" t="str">
        <f>$F$9 &amp; $F$7 &amp; $F$8  &amp;HA_setup[[#This Row],[FullName]] &amp; $F$10 &amp;HA_setup[[#This Row],[FullName]] &amp; $F$15</f>
        <v>&lt;img src="home-assistant-wordmark-color-on-dark.png" alt="home-assistant-wordmark-color-on-dark.png" height="48"&gt;</v>
      </c>
    </row>
    <row r="30" spans="2:15" ht="31.5" customHeight="1" x14ac:dyDescent="0.25">
      <c r="B30" s="4">
        <v>11</v>
      </c>
      <c r="C30" s="1" t="s">
        <v>79</v>
      </c>
      <c r="D30" s="1" t="s">
        <v>80</v>
      </c>
      <c r="E30" s="1" t="s">
        <v>2</v>
      </c>
      <c r="F30" s="13" t="s">
        <v>28</v>
      </c>
      <c r="G30" s="13">
        <v>0</v>
      </c>
      <c r="H30" s="13">
        <v>0</v>
      </c>
      <c r="I30" s="13">
        <v>0</v>
      </c>
      <c r="J30" s="7" t="str">
        <f>$C$9 &amp; HA_setup[[#This Row],[FullName]] &amp; $C$11</f>
        <v>https://github.com/RASBR/assets-public/blob/main/home-assistant/home-assistant-wordmark-color-on-light.png?raw=true</v>
      </c>
      <c r="K30" s="5" t="str">
        <f>$C$10 &amp; HA_setup[[#This Row],[Link]] &amp; $C$15 &amp; ")"</f>
        <v>![img](https://github.com/RASBR/assets-public/blob/main/home-assistant/home-assistant-wordmark-color-on-light.png?raw=true =48x)</v>
      </c>
      <c r="L30" s="5" t="str">
        <f>"[" &amp; HA_setup[[#This Row],[MD-ImageOnly]] &amp; "](url)"</f>
        <v>[![img](https://github.com/RASBR/assets-public/blob/main/home-assistant/home-assistant-wordmark-color-on-light.png?raw=true =48x)](url)</v>
      </c>
      <c r="M30" s="5" t="str">
        <f>"[" &amp;HA_setup[[#This Row],[MD-ImageOnly]] &amp; "](" &amp;HA_setup[[#This Row],[Link]] &amp; ")"</f>
        <v>[![img](https://github.com/RASBR/assets-public/blob/main/home-assistant/home-assistant-wordmark-color-on-light.png?raw=true =48x)](https://github.com/RASBR/assets-public/blob/main/home-assistant/home-assistant-wordmark-color-on-light.png?raw=true)</v>
      </c>
      <c r="N30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[![img](https://github.com/RASBR/assets-public/blob/main/home-assistant/home-assistant-wordmark-color-on-light.png?raw=true =48x)](https://github.com/RASBR/assets-public/blob/main/home-assistant/home-assistant-wordmark-color-on-light.png?raw=true) | home-assistant-wordmark-color-on-light.png | 0 |</v>
      </c>
      <c r="O30" s="6" t="str">
        <f>$F$9 &amp; $F$7 &amp; $F$8  &amp;HA_setup[[#This Row],[FullName]] &amp; $F$10 &amp;HA_setup[[#This Row],[FullName]] &amp; $F$15</f>
        <v>&lt;img src="home-assistant-wordmark-color-on-light.png" alt="home-assistant-wordmark-color-on-light.png" height="48"&gt;</v>
      </c>
    </row>
    <row r="31" spans="2:15" ht="31.5" customHeight="1" x14ac:dyDescent="0.25">
      <c r="B31" s="4">
        <v>12</v>
      </c>
      <c r="C31" s="1" t="s">
        <v>81</v>
      </c>
      <c r="D31" s="1" t="s">
        <v>82</v>
      </c>
      <c r="E31" s="1" t="s">
        <v>2</v>
      </c>
      <c r="F31" s="13" t="s">
        <v>28</v>
      </c>
      <c r="G31" s="13">
        <v>1</v>
      </c>
      <c r="H31" s="13">
        <v>0</v>
      </c>
      <c r="I31" s="13">
        <v>0</v>
      </c>
      <c r="J31" s="7" t="str">
        <f>$C$9 &amp; HA_setup[[#This Row],[FullName]] &amp; $C$11</f>
        <v>https://github.com/RASBR/assets-public/blob/main/home-assistant/home-assistant-wordmark-monochrome-on-dark.png?raw=true</v>
      </c>
      <c r="K31" s="5" t="str">
        <f>$C$10 &amp; HA_setup[[#This Row],[Link]] &amp; $C$15 &amp; ")"</f>
        <v>![img](https://github.com/RASBR/assets-public/blob/main/home-assistant/home-assistant-wordmark-monochrome-on-dark.png?raw=true =48x)</v>
      </c>
      <c r="L31" s="5" t="str">
        <f>"[" &amp; HA_setup[[#This Row],[MD-ImageOnly]] &amp; "](url)"</f>
        <v>[![img](https://github.com/RASBR/assets-public/blob/main/home-assistant/home-assistant-wordmark-monochrome-on-dark.png?raw=true =48x)](url)</v>
      </c>
      <c r="M31" s="5" t="str">
        <f>"[" &amp;HA_setup[[#This Row],[MD-ImageOnly]] &amp; "](" &amp;HA_setup[[#This Row],[Link]] &amp; ")"</f>
        <v>[![img](https://github.com/RASBR/assets-public/blob/main/home-assistant/home-assistant-wordmark-monochrome-on-dark.png?raw=true =48x)](https://github.com/RASBR/assets-public/blob/main/home-assistant/home-assistant-wordmark-monochrome-on-dark.png?raw=true)</v>
      </c>
      <c r="N31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[![img](https://github.com/RASBR/assets-public/blob/main/home-assistant/home-assistant-wordmark-monochrome-on-dark.png?raw=true =48x)](https://github.com/RASBR/assets-public/blob/main/home-assistant/home-assistant-wordmark-monochrome-on-dark.png?raw=true) | home-assistant-wordmark-monochrome-on-dark.png | 0 |</v>
      </c>
      <c r="O31" s="6" t="str">
        <f>$F$9 &amp; $F$7 &amp; $F$8  &amp;HA_setup[[#This Row],[FullName]] &amp; $F$10 &amp;HA_setup[[#This Row],[FullName]] &amp; $F$15</f>
        <v>&lt;img src="home-assistant-wordmark-monochrome-on-dark.png" alt="home-assistant-wordmark-monochrome-on-dark.png" height="48"&gt;</v>
      </c>
    </row>
    <row r="32" spans="2:15" ht="31.5" customHeight="1" x14ac:dyDescent="0.25">
      <c r="B32" s="4">
        <v>13</v>
      </c>
      <c r="C32" s="1" t="s">
        <v>83</v>
      </c>
      <c r="D32" s="1" t="s">
        <v>84</v>
      </c>
      <c r="E32" s="1" t="s">
        <v>2</v>
      </c>
      <c r="F32" s="13" t="s">
        <v>40</v>
      </c>
      <c r="G32" s="13">
        <v>3</v>
      </c>
      <c r="H32" s="13">
        <v>10</v>
      </c>
      <c r="I32" s="13">
        <v>8</v>
      </c>
      <c r="J32" s="7" t="str">
        <f>$C$9 &amp; HA_setup[[#This Row],[FullName]] &amp; $C$11</f>
        <v>https://github.com/RASBR/assets-public/blob/main/home-assistant/home-assistant-wordmark-monochrome-on-light.png?raw=true</v>
      </c>
      <c r="K32" s="5" t="str">
        <f>$C$10 &amp; HA_setup[[#This Row],[Link]] &amp; $C$15 &amp; ")"</f>
        <v>![img](https://github.com/RASBR/assets-public/blob/main/home-assistant/home-assistant-wordmark-monochrome-on-light.png?raw=true =48x)</v>
      </c>
      <c r="L32" s="5" t="str">
        <f>"[" &amp; HA_setup[[#This Row],[MD-ImageOnly]] &amp; "](url)"</f>
        <v>[![img](https://github.com/RASBR/assets-public/blob/main/home-assistant/home-assistant-wordmark-monochrome-on-light.png?raw=true =48x)](url)</v>
      </c>
      <c r="M32" s="5" t="str">
        <f>"[" &amp;HA_setup[[#This Row],[MD-ImageOnly]] &amp; "](" &amp;HA_setup[[#This Row],[Link]] &amp; ")"</f>
        <v>[![img](https://github.com/RASBR/assets-public/blob/main/home-assistant/home-assistant-wordmark-monochrome-on-light.png?raw=true =48x)](https://github.com/RASBR/assets-public/blob/main/home-assistant/home-assistant-wordmark-monochrome-on-light.png?raw=true)</v>
      </c>
      <c r="N32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[![img](https://github.com/RASBR/assets-public/blob/main/home-assistant/home-assistant-wordmark-monochrome-on-light.png?raw=true =48x)](https://github.com/RASBR/assets-public/blob/main/home-assistant/home-assistant-wordmark-monochrome-on-light.png?raw=true) | home-assistant-wordmark-monochrome-on-light.png | 8 |</v>
      </c>
      <c r="O32" s="6" t="str">
        <f>$F$9 &amp; $F$7 &amp; $F$8  &amp;HA_setup[[#This Row],[FullName]] &amp; $F$10 &amp;HA_setup[[#This Row],[FullName]] &amp; $F$15</f>
        <v>&lt;img src="home-assistant-wordmark-monochrome-on-light.png" alt="home-assistant-wordmark-monochrome-on-light.png" height="48"&gt;</v>
      </c>
    </row>
    <row r="33" spans="2:15" ht="31.5" customHeight="1" x14ac:dyDescent="0.25">
      <c r="B33" s="4">
        <v>14</v>
      </c>
      <c r="C33" s="1" t="s">
        <v>85</v>
      </c>
      <c r="D33" s="1" t="s">
        <v>86</v>
      </c>
      <c r="E33" s="1" t="s">
        <v>2</v>
      </c>
      <c r="F33" s="13" t="s">
        <v>40</v>
      </c>
      <c r="G33" s="13">
        <v>3</v>
      </c>
      <c r="H33" s="13">
        <v>9</v>
      </c>
      <c r="I33" s="13">
        <v>8</v>
      </c>
      <c r="J33" s="7" t="str">
        <f>$C$9 &amp; HA_setup[[#This Row],[FullName]] &amp; $C$11</f>
        <v>https://github.com/RASBR/assets-public/blob/main/home-assistant/home-assistant-wordmark-vertical-color-on-dark.png?raw=true</v>
      </c>
      <c r="K33" s="5" t="str">
        <f>$C$10 &amp; HA_setup[[#This Row],[Link]] &amp; $C$15 &amp; ")"</f>
        <v>![img](https://github.com/RASBR/assets-public/blob/main/home-assistant/home-assistant-wordmark-vertical-color-on-dark.png?raw=true =48x)</v>
      </c>
      <c r="L33" s="5" t="str">
        <f>"[" &amp; HA_setup[[#This Row],[MD-ImageOnly]] &amp; "](url)"</f>
        <v>[![img](https://github.com/RASBR/assets-public/blob/main/home-assistant/home-assistant-wordmark-vertical-color-on-dark.png?raw=true =48x)](url)</v>
      </c>
      <c r="M33" s="5" t="str">
        <f>"[" &amp;HA_setup[[#This Row],[MD-ImageOnly]] &amp; "](" &amp;HA_setup[[#This Row],[Link]] &amp; ")"</f>
        <v>[![img](https://github.com/RASBR/assets-public/blob/main/home-assistant/home-assistant-wordmark-vertical-color-on-dark.png?raw=true =48x)](https://github.com/RASBR/assets-public/blob/main/home-assistant/home-assistant-wordmark-vertical-color-on-dark.png?raw=true)</v>
      </c>
      <c r="N33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[![img](https://github.com/RASBR/assets-public/blob/main/home-assistant/home-assistant-wordmark-vertical-color-on-dark.png?raw=true =48x)](https://github.com/RASBR/assets-public/blob/main/home-assistant/home-assistant-wordmark-vertical-color-on-dark.png?raw=true) | home-assistant-wordmark-vertical-color-on-dark.png | 8 |</v>
      </c>
      <c r="O33" s="6" t="str">
        <f>$F$9 &amp; $F$7 &amp; $F$8  &amp;HA_setup[[#This Row],[FullName]] &amp; $F$10 &amp;HA_setup[[#This Row],[FullName]] &amp; $F$15</f>
        <v>&lt;img src="home-assistant-wordmark-vertical-color-on-dark.png" alt="home-assistant-wordmark-vertical-color-on-dark.png" height="48"&gt;</v>
      </c>
    </row>
    <row r="34" spans="2:15" ht="31.5" customHeight="1" x14ac:dyDescent="0.25">
      <c r="B34" s="4">
        <v>15</v>
      </c>
      <c r="C34" s="1" t="s">
        <v>87</v>
      </c>
      <c r="D34" s="1" t="s">
        <v>88</v>
      </c>
      <c r="E34" s="1" t="s">
        <v>2</v>
      </c>
      <c r="F34" s="13" t="s">
        <v>40</v>
      </c>
      <c r="G34" s="13">
        <v>3</v>
      </c>
      <c r="H34" s="13">
        <v>11</v>
      </c>
      <c r="I34" s="13">
        <v>4</v>
      </c>
      <c r="J34" s="7" t="str">
        <f>$C$9 &amp; HA_setup[[#This Row],[FullName]] &amp; $C$11</f>
        <v>https://github.com/RASBR/assets-public/blob/main/home-assistant/home-assistant-wordmark-vertical-color-on-light.png?raw=true</v>
      </c>
      <c r="K34" s="5" t="str">
        <f>$C$10 &amp; HA_setup[[#This Row],[Link]] &amp; $C$15 &amp; ")"</f>
        <v>![img](https://github.com/RASBR/assets-public/blob/main/home-assistant/home-assistant-wordmark-vertical-color-on-light.png?raw=true =48x)</v>
      </c>
      <c r="L34" s="5" t="str">
        <f>"[" &amp; HA_setup[[#This Row],[MD-ImageOnly]] &amp; "](url)"</f>
        <v>[![img](https://github.com/RASBR/assets-public/blob/main/home-assistant/home-assistant-wordmark-vertical-color-on-light.png?raw=true =48x)](url)</v>
      </c>
      <c r="M34" s="5" t="str">
        <f>"[" &amp;HA_setup[[#This Row],[MD-ImageOnly]] &amp; "](" &amp;HA_setup[[#This Row],[Link]] &amp; ")"</f>
        <v>[![img](https://github.com/RASBR/assets-public/blob/main/home-assistant/home-assistant-wordmark-vertical-color-on-light.png?raw=true =48x)](https://github.com/RASBR/assets-public/blob/main/home-assistant/home-assistant-wordmark-vertical-color-on-light.png?raw=true)</v>
      </c>
      <c r="N34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[![img](https://github.com/RASBR/assets-public/blob/main/home-assistant/home-assistant-wordmark-vertical-color-on-light.png?raw=true =48x)](https://github.com/RASBR/assets-public/blob/main/home-assistant/home-assistant-wordmark-vertical-color-on-light.png?raw=true) | home-assistant-wordmark-vertical-color-on-light.png | 4 |</v>
      </c>
      <c r="O34" s="6" t="str">
        <f>$F$9 &amp; $F$7 &amp; $F$8  &amp;HA_setup[[#This Row],[FullName]] &amp; $F$10 &amp;HA_setup[[#This Row],[FullName]] &amp; $F$15</f>
        <v>&lt;img src="home-assistant-wordmark-vertical-color-on-light.png" alt="home-assistant-wordmark-vertical-color-on-light.png" height="48"&gt;</v>
      </c>
    </row>
    <row r="35" spans="2:15" ht="31.5" customHeight="1" x14ac:dyDescent="0.25">
      <c r="B35" s="4">
        <v>16</v>
      </c>
      <c r="C35" s="1" t="s">
        <v>89</v>
      </c>
      <c r="D35" s="1" t="s">
        <v>90</v>
      </c>
      <c r="E35" s="1" t="s">
        <v>2</v>
      </c>
      <c r="F35" s="13" t="s">
        <v>40</v>
      </c>
      <c r="G35" s="13">
        <v>3</v>
      </c>
      <c r="H35" s="13">
        <v>12</v>
      </c>
      <c r="I35" s="13">
        <v>1</v>
      </c>
      <c r="J35" s="7" t="str">
        <f>$C$9 &amp; HA_setup[[#This Row],[FullName]] &amp; $C$11</f>
        <v>https://github.com/RASBR/assets-public/blob/main/home-assistant/home-assistant-wordmark-vertical-monochrome-on-dark.png?raw=true</v>
      </c>
      <c r="K35" s="5" t="str">
        <f>$C$10 &amp; HA_setup[[#This Row],[Link]] &amp; $C$15 &amp; ")"</f>
        <v>![img](https://github.com/RASBR/assets-public/blob/main/home-assistant/home-assistant-wordmark-vertical-monochrome-on-dark.png?raw=true =48x)</v>
      </c>
      <c r="L35" s="5" t="str">
        <f>"[" &amp; HA_setup[[#This Row],[MD-ImageOnly]] &amp; "](url)"</f>
        <v>[![img](https://github.com/RASBR/assets-public/blob/main/home-assistant/home-assistant-wordmark-vertical-monochrome-on-dark.png?raw=true =48x)](url)</v>
      </c>
      <c r="M35" s="5" t="str">
        <f>"[" &amp;HA_setup[[#This Row],[MD-ImageOnly]] &amp; "](" &amp;HA_setup[[#This Row],[Link]] &amp; ")"</f>
        <v>[![img](https://github.com/RASBR/assets-public/blob/main/home-assistant/home-assistant-wordmark-vertical-monochrome-on-dark.png?raw=true =48x)](https://github.com/RASBR/assets-public/blob/main/home-assistant/home-assistant-wordmark-vertical-monochrome-on-dark.png?raw=true)</v>
      </c>
      <c r="N35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[![img](https://github.com/RASBR/assets-public/blob/main/home-assistant/home-assistant-wordmark-vertical-monochrome-on-dark.png?raw=true =48x)](https://github.com/RASBR/assets-public/blob/main/home-assistant/home-assistant-wordmark-vertical-monochrome-on-dark.png?raw=true) | home-assistant-wordmark-vertical-monochrome-on-dark.png | 1 |</v>
      </c>
      <c r="O35" s="6" t="str">
        <f>$F$9 &amp; $F$7 &amp; $F$8  &amp;HA_setup[[#This Row],[FullName]] &amp; $F$10 &amp;HA_setup[[#This Row],[FullName]] &amp; $F$15</f>
        <v>&lt;img src="home-assistant-wordmark-vertical-monochrome-on-dark.png" alt="home-assistant-wordmark-vertical-monochrome-on-dark.png" height="48"&gt;</v>
      </c>
    </row>
    <row r="36" spans="2:15" ht="31.5" customHeight="1" x14ac:dyDescent="0.25">
      <c r="B36" s="4">
        <v>17</v>
      </c>
      <c r="C36" s="1" t="s">
        <v>91</v>
      </c>
      <c r="D36" s="1" t="s">
        <v>92</v>
      </c>
      <c r="E36" s="1" t="s">
        <v>2</v>
      </c>
      <c r="F36" s="13" t="s">
        <v>25</v>
      </c>
      <c r="G36" s="13">
        <v>3</v>
      </c>
      <c r="H36" s="13">
        <v>4</v>
      </c>
      <c r="I36" s="13">
        <v>4</v>
      </c>
      <c r="J36" s="7" t="str">
        <f>$C$9 &amp; HA_setup[[#This Row],[FullName]] &amp; $C$11</f>
        <v>https://github.com/RASBR/assets-public/blob/main/home-assistant/home-assistant-wordmark-vertical-monochrome-on-light.png?raw=true</v>
      </c>
      <c r="K36" s="5" t="str">
        <f>$C$10 &amp; HA_setup[[#This Row],[Link]] &amp; $C$15 &amp; ")"</f>
        <v>![img](https://github.com/RASBR/assets-public/blob/main/home-assistant/home-assistant-wordmark-vertical-monochrome-on-light.png?raw=true =48x)</v>
      </c>
      <c r="L36" s="5" t="str">
        <f>"[" &amp; HA_setup[[#This Row],[MD-ImageOnly]] &amp; "](url)"</f>
        <v>[![img](https://github.com/RASBR/assets-public/blob/main/home-assistant/home-assistant-wordmark-vertical-monochrome-on-light.png?raw=true =48x)](url)</v>
      </c>
      <c r="M36" s="5" t="str">
        <f>"[" &amp;HA_setup[[#This Row],[MD-ImageOnly]] &amp; "](" &amp;HA_setup[[#This Row],[Link]] &amp; ")"</f>
        <v>[![img](https://github.com/RASBR/assets-public/blob/main/home-assistant/home-assistant-wordmark-vertical-monochrome-on-light.png?raw=true =48x)](https://github.com/RASBR/assets-public/blob/main/home-assistant/home-assistant-wordmark-vertical-monochrome-on-light.png?raw=true)</v>
      </c>
      <c r="N36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[![img](https://github.com/RASBR/assets-public/blob/main/home-assistant/home-assistant-wordmark-vertical-monochrome-on-light.png?raw=true =48x)](https://github.com/RASBR/assets-public/blob/main/home-assistant/home-assistant-wordmark-vertical-monochrome-on-light.png?raw=true) | home-assistant-wordmark-vertical-monochrome-on-light.png | 4 |</v>
      </c>
      <c r="O36" s="6" t="str">
        <f>$F$9 &amp; $F$7 &amp; $F$8  &amp;HA_setup[[#This Row],[FullName]] &amp; $F$10 &amp;HA_setup[[#This Row],[FullName]] &amp; $F$15</f>
        <v>&lt;img src="home-assistant-wordmark-vertical-monochrome-on-light.png" alt="home-assistant-wordmark-vertical-monochrome-on-light.png" height="48"&gt;</v>
      </c>
    </row>
    <row r="37" spans="2:15" ht="31.5" customHeight="1" x14ac:dyDescent="0.25">
      <c r="B37" s="4">
        <v>18</v>
      </c>
      <c r="C37" s="1" t="s">
        <v>93</v>
      </c>
      <c r="D37" s="1" t="s">
        <v>94</v>
      </c>
      <c r="E37" s="1" t="s">
        <v>2</v>
      </c>
      <c r="F37" s="13" t="s">
        <v>25</v>
      </c>
      <c r="G37" s="13">
        <v>3</v>
      </c>
      <c r="H37" s="13">
        <v>5</v>
      </c>
      <c r="I37" s="13">
        <v>8</v>
      </c>
      <c r="J37" s="7" t="str">
        <f>$C$9 &amp; HA_setup[[#This Row],[FullName]] &amp; $C$11</f>
        <v>https://github.com/RASBR/assets-public/blob/main/home-assistant/home-assistant-wordmark-with-margins-color-on-dark.png?raw=true</v>
      </c>
      <c r="K37" s="5" t="str">
        <f>$C$10 &amp; HA_setup[[#This Row],[Link]] &amp; $C$15 &amp; ")"</f>
        <v>![img](https://github.com/RASBR/assets-public/blob/main/home-assistant/home-assistant-wordmark-with-margins-color-on-dark.png?raw=true =48x)</v>
      </c>
      <c r="L37" s="5" t="str">
        <f>"[" &amp; HA_setup[[#This Row],[MD-ImageOnly]] &amp; "](url)"</f>
        <v>[![img](https://github.com/RASBR/assets-public/blob/main/home-assistant/home-assistant-wordmark-with-margins-color-on-dark.png?raw=true =48x)](url)</v>
      </c>
      <c r="M37" s="5" t="str">
        <f>"[" &amp;HA_setup[[#This Row],[MD-ImageOnly]] &amp; "](" &amp;HA_setup[[#This Row],[Link]] &amp; ")"</f>
        <v>[![img](https://github.com/RASBR/assets-public/blob/main/home-assistant/home-assistant-wordmark-with-margins-color-on-dark.png?raw=true =48x)](https://github.com/RASBR/assets-public/blob/main/home-assistant/home-assistant-wordmark-with-margins-color-on-dark.png?raw=true)</v>
      </c>
      <c r="N37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[![img](https://github.com/RASBR/assets-public/blob/main/home-assistant/home-assistant-wordmark-with-margins-color-on-dark.png?raw=true =48x)](https://github.com/RASBR/assets-public/blob/main/home-assistant/home-assistant-wordmark-with-margins-color-on-dark.png?raw=true) | home-assistant-wordmark-with-margins-color-on-dark.png | 8 |</v>
      </c>
      <c r="O37" s="6" t="str">
        <f>$F$9 &amp; $F$7 &amp; $F$8  &amp;HA_setup[[#This Row],[FullName]] &amp; $F$10 &amp;HA_setup[[#This Row],[FullName]] &amp; $F$15</f>
        <v>&lt;img src="home-assistant-wordmark-with-margins-color-on-dark.png" alt="home-assistant-wordmark-with-margins-color-on-dark.png" height="48"&gt;</v>
      </c>
    </row>
    <row r="38" spans="2:15" ht="31.5" customHeight="1" x14ac:dyDescent="0.25">
      <c r="B38" s="4">
        <v>19</v>
      </c>
      <c r="C38" s="1" t="s">
        <v>95</v>
      </c>
      <c r="D38" s="1" t="s">
        <v>96</v>
      </c>
      <c r="E38" s="1" t="s">
        <v>2</v>
      </c>
      <c r="F38" s="13" t="s">
        <v>25</v>
      </c>
      <c r="G38" s="13">
        <v>3</v>
      </c>
      <c r="H38" s="13">
        <v>6</v>
      </c>
      <c r="I38" s="13">
        <v>10</v>
      </c>
      <c r="J38" s="7" t="str">
        <f>$C$9 &amp; HA_setup[[#This Row],[FullName]] &amp; $C$11</f>
        <v>https://github.com/RASBR/assets-public/blob/main/home-assistant/home-assistant-wordmark-with-margins-color-on-light.png?raw=true</v>
      </c>
      <c r="K38" s="5" t="str">
        <f>$C$10 &amp; HA_setup[[#This Row],[Link]] &amp; $C$15 &amp; ")"</f>
        <v>![img](https://github.com/RASBR/assets-public/blob/main/home-assistant/home-assistant-wordmark-with-margins-color-on-light.png?raw=true =48x)</v>
      </c>
      <c r="L38" s="5" t="str">
        <f>"[" &amp; HA_setup[[#This Row],[MD-ImageOnly]] &amp; "](url)"</f>
        <v>[![img](https://github.com/RASBR/assets-public/blob/main/home-assistant/home-assistant-wordmark-with-margins-color-on-light.png?raw=true =48x)](url)</v>
      </c>
      <c r="M38" s="5" t="str">
        <f>"[" &amp;HA_setup[[#This Row],[MD-ImageOnly]] &amp; "](" &amp;HA_setup[[#This Row],[Link]] &amp; ")"</f>
        <v>[![img](https://github.com/RASBR/assets-public/blob/main/home-assistant/home-assistant-wordmark-with-margins-color-on-light.png?raw=true =48x)](https://github.com/RASBR/assets-public/blob/main/home-assistant/home-assistant-wordmark-with-margins-color-on-light.png?raw=true)</v>
      </c>
      <c r="N38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[![img](https://github.com/RASBR/assets-public/blob/main/home-assistant/home-assistant-wordmark-with-margins-color-on-light.png?raw=true =48x)](https://github.com/RASBR/assets-public/blob/main/home-assistant/home-assistant-wordmark-with-margins-color-on-light.png?raw=true) | home-assistant-wordmark-with-margins-color-on-light.png | 10 |</v>
      </c>
      <c r="O38" s="6" t="str">
        <f>$F$9 &amp; $F$7 &amp; $F$8  &amp;HA_setup[[#This Row],[FullName]] &amp; $F$10 &amp;HA_setup[[#This Row],[FullName]] &amp; $F$15</f>
        <v>&lt;img src="home-assistant-wordmark-with-margins-color-on-light.png" alt="home-assistant-wordmark-with-margins-color-on-light.png" height="48"&gt;</v>
      </c>
    </row>
    <row r="39" spans="2:15" ht="31.5" customHeight="1" x14ac:dyDescent="0.25">
      <c r="B39" s="4">
        <v>20</v>
      </c>
      <c r="C39" s="1" t="s">
        <v>97</v>
      </c>
      <c r="D39" s="1" t="s">
        <v>98</v>
      </c>
      <c r="E39" s="1" t="s">
        <v>2</v>
      </c>
      <c r="F39" s="13" t="s">
        <v>25</v>
      </c>
      <c r="G39" s="13">
        <v>3</v>
      </c>
      <c r="H39" s="13">
        <v>3</v>
      </c>
      <c r="I39" s="13">
        <v>10</v>
      </c>
      <c r="J39" s="7" t="str">
        <f>$C$9 &amp; HA_setup[[#This Row],[FullName]] &amp; $C$11</f>
        <v>https://github.com/RASBR/assets-public/blob/main/home-assistant/home-assistant-wordmark-with-margins-monochrome-on-dark.png?raw=true</v>
      </c>
      <c r="K39" s="5" t="str">
        <f>$C$10 &amp; HA_setup[[#This Row],[Link]] &amp; $C$15 &amp; ")"</f>
        <v>![img](https://github.com/RASBR/assets-public/blob/main/home-assistant/home-assistant-wordmark-with-margins-monochrome-on-dark.png?raw=true =48x)</v>
      </c>
      <c r="L39" s="5" t="str">
        <f>"[" &amp; HA_setup[[#This Row],[MD-ImageOnly]] &amp; "](url)"</f>
        <v>[![img](https://github.com/RASBR/assets-public/blob/main/home-assistant/home-assistant-wordmark-with-margins-monochrome-on-dark.png?raw=true =48x)](url)</v>
      </c>
      <c r="M39" s="5" t="str">
        <f>"[" &amp;HA_setup[[#This Row],[MD-ImageOnly]] &amp; "](" &amp;HA_setup[[#This Row],[Link]] &amp; ")"</f>
        <v>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</v>
      </c>
      <c r="N39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 | home-assistant-wordmark-with-margins-monochrome-on-dark.png | 10 |</v>
      </c>
      <c r="O39" s="6" t="str">
        <f>$F$9 &amp; $F$7 &amp; $F$8  &amp;HA_setup[[#This Row],[FullName]] &amp; $F$10 &amp;HA_setup[[#This Row],[FullName]] &amp; $F$15</f>
        <v>&lt;img src="home-assistant-wordmark-with-margins-monochrome-on-dark.png" alt="home-assistant-wordmark-with-margins-monochrome-on-dark.png" height="48"&gt;</v>
      </c>
    </row>
    <row r="40" spans="2:15" ht="31.5" customHeight="1" x14ac:dyDescent="0.25">
      <c r="B40" s="4">
        <v>21</v>
      </c>
      <c r="C40" s="1" t="s">
        <v>99</v>
      </c>
      <c r="D40" s="1" t="s">
        <v>100</v>
      </c>
      <c r="E40" s="1" t="s">
        <v>2</v>
      </c>
      <c r="F40" s="13" t="s">
        <v>40</v>
      </c>
      <c r="G40" s="13">
        <v>3</v>
      </c>
      <c r="H40" s="13">
        <v>13</v>
      </c>
      <c r="I40" s="13">
        <v>2</v>
      </c>
      <c r="J40" s="7" t="str">
        <f>$C$9 &amp; HA_setup[[#This Row],[FullName]] &amp; $C$11</f>
        <v>https://github.com/RASBR/assets-public/blob/main/home-assistant/home-assistant-wordmark-with-margins-monochrome-on-light.png?raw=true</v>
      </c>
      <c r="K40" s="5" t="str">
        <f>$C$10 &amp; HA_setup[[#This Row],[Link]] &amp; $C$15 &amp; ")"</f>
        <v>![img](https://github.com/RASBR/assets-public/blob/main/home-assistant/home-assistant-wordmark-with-margins-monochrome-on-light.png?raw=true =48x)</v>
      </c>
      <c r="L40" s="5" t="str">
        <f>"[" &amp; HA_setup[[#This Row],[MD-ImageOnly]] &amp; "](url)"</f>
        <v>[![img](https://github.com/RASBR/assets-public/blob/main/home-assistant/home-assistant-wordmark-with-margins-monochrome-on-light.png?raw=true =48x)](url)</v>
      </c>
      <c r="M40" s="5" t="str">
        <f>"[" &amp;HA_setup[[#This Row],[MD-ImageOnly]] &amp; "](" &amp;HA_setup[[#This Row],[Link]] &amp; ")"</f>
        <v>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</v>
      </c>
      <c r="N40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 | home-assistant-wordmark-with-margins-monochrome-on-light.png | 2 |</v>
      </c>
      <c r="O40" s="6" t="str">
        <f>$F$9 &amp; $F$7 &amp; $F$8  &amp;HA_setup[[#This Row],[FullName]] &amp; $F$10 &amp;HA_setup[[#This Row],[FullName]] &amp; $F$15</f>
        <v>&lt;img src="home-assistant-wordmark-with-margins-monochrome-on-light.png" alt="home-assistant-wordmark-with-margins-monochrome-on-light.png" height="48"&gt;</v>
      </c>
    </row>
    <row r="41" spans="2:15" ht="31.5" customHeight="1" x14ac:dyDescent="0.25"/>
    <row r="42" spans="2:15" ht="31.5" customHeight="1" x14ac:dyDescent="0.25"/>
    <row r="43" spans="2:15" ht="31.5" customHeight="1" x14ac:dyDescent="0.25"/>
    <row r="44" spans="2:15" ht="31.5" customHeight="1" x14ac:dyDescent="0.25"/>
    <row r="45" spans="2:15" ht="31.5" customHeight="1" x14ac:dyDescent="0.25"/>
    <row r="46" spans="2:15" ht="31.5" customHeight="1" x14ac:dyDescent="0.25"/>
    <row r="47" spans="2:15" ht="31.5" customHeight="1" x14ac:dyDescent="0.25"/>
    <row r="48" spans="2:15" ht="31.5" customHeight="1" x14ac:dyDescent="0.25"/>
    <row r="49" ht="31.5" customHeight="1" x14ac:dyDescent="0.25"/>
    <row r="50" ht="31.5" customHeight="1" x14ac:dyDescent="0.25"/>
    <row r="51" ht="31.5" customHeight="1" x14ac:dyDescent="0.25"/>
    <row r="52" ht="31.5" customHeight="1" x14ac:dyDescent="0.25"/>
    <row r="53" ht="31.5" customHeight="1" x14ac:dyDescent="0.25"/>
    <row r="54" ht="31.5" customHeight="1" x14ac:dyDescent="0.25"/>
    <row r="55" ht="31.5" customHeight="1" x14ac:dyDescent="0.25"/>
    <row r="56" ht="31.5" customHeight="1" x14ac:dyDescent="0.25"/>
    <row r="57" ht="31.5" customHeight="1" x14ac:dyDescent="0.25"/>
    <row r="58" ht="31.5" customHeight="1" x14ac:dyDescent="0.25"/>
    <row r="59" ht="31.5" customHeight="1" x14ac:dyDescent="0.25"/>
    <row r="60" ht="31.5" customHeight="1" x14ac:dyDescent="0.25"/>
    <row r="61" ht="31.5" customHeight="1" x14ac:dyDescent="0.25"/>
    <row r="62" ht="31.5" customHeight="1" x14ac:dyDescent="0.25"/>
    <row r="63" ht="31.5" customHeight="1" x14ac:dyDescent="0.25"/>
    <row r="64" ht="31.5" customHeight="1" x14ac:dyDescent="0.25"/>
    <row r="65" ht="31.5" customHeight="1" x14ac:dyDescent="0.25"/>
    <row r="66" ht="31.5" customHeight="1" x14ac:dyDescent="0.25"/>
    <row r="67" ht="31.5" customHeight="1" x14ac:dyDescent="0.25"/>
    <row r="68" ht="31.5" customHeight="1" x14ac:dyDescent="0.25"/>
    <row r="69" ht="31.5" customHeight="1" x14ac:dyDescent="0.25"/>
    <row r="70" ht="31.5" customHeight="1" x14ac:dyDescent="0.25"/>
    <row r="71" ht="31.5" customHeight="1" x14ac:dyDescent="0.25"/>
    <row r="72" ht="31.5" customHeight="1" x14ac:dyDescent="0.25"/>
    <row r="73" ht="31.5" customHeight="1" x14ac:dyDescent="0.25"/>
    <row r="74" ht="31.5" customHeight="1" x14ac:dyDescent="0.25"/>
    <row r="75" ht="31.5" customHeight="1" x14ac:dyDescent="0.25"/>
    <row r="76" ht="31.5" customHeight="1" x14ac:dyDescent="0.25"/>
    <row r="77" ht="31.5" customHeight="1" x14ac:dyDescent="0.25"/>
    <row r="78" ht="31.5" customHeight="1" x14ac:dyDescent="0.25"/>
    <row r="79" ht="31.5" customHeight="1" x14ac:dyDescent="0.25"/>
    <row r="80" ht="31.5" customHeight="1" x14ac:dyDescent="0.25"/>
    <row r="81" ht="31.5" customHeight="1" x14ac:dyDescent="0.25"/>
    <row r="82" ht="31.5" customHeight="1" x14ac:dyDescent="0.25"/>
    <row r="83" ht="31.5" customHeight="1" x14ac:dyDescent="0.25"/>
    <row r="84" ht="31.5" customHeight="1" x14ac:dyDescent="0.25"/>
    <row r="85" ht="31.5" customHeight="1" x14ac:dyDescent="0.25"/>
    <row r="86" ht="31.5" customHeight="1" x14ac:dyDescent="0.25"/>
    <row r="87" ht="31.5" customHeight="1" x14ac:dyDescent="0.25"/>
    <row r="88" ht="31.5" customHeight="1" x14ac:dyDescent="0.25"/>
    <row r="89" ht="31.5" customHeight="1" x14ac:dyDescent="0.25"/>
    <row r="90" ht="31.5" customHeight="1" x14ac:dyDescent="0.25"/>
    <row r="91" ht="31.5" customHeight="1" x14ac:dyDescent="0.25"/>
    <row r="92" ht="31.5" customHeight="1" x14ac:dyDescent="0.25"/>
    <row r="93" ht="31.5" customHeight="1" x14ac:dyDescent="0.25"/>
    <row r="94" ht="31.5" customHeight="1" x14ac:dyDescent="0.25"/>
    <row r="95" ht="31.5" customHeight="1" x14ac:dyDescent="0.25"/>
    <row r="96" ht="31.5" customHeight="1" x14ac:dyDescent="0.25"/>
    <row r="97" ht="31.5" customHeight="1" x14ac:dyDescent="0.25"/>
    <row r="98" ht="31.5" customHeight="1" x14ac:dyDescent="0.25"/>
    <row r="99" ht="31.5" customHeight="1" x14ac:dyDescent="0.25"/>
    <row r="100" ht="31.5" customHeight="1" x14ac:dyDescent="0.25"/>
    <row r="101" ht="31.5" customHeight="1" x14ac:dyDescent="0.25"/>
    <row r="102" ht="31.5" customHeight="1" x14ac:dyDescent="0.25"/>
    <row r="103" ht="31.5" customHeight="1" x14ac:dyDescent="0.25"/>
    <row r="104" ht="31.5" customHeight="1" x14ac:dyDescent="0.25"/>
    <row r="105" ht="31.5" customHeight="1" x14ac:dyDescent="0.25"/>
    <row r="106" ht="31.5" customHeight="1" x14ac:dyDescent="0.25"/>
    <row r="107" ht="31.5" customHeight="1" x14ac:dyDescent="0.25"/>
    <row r="108" ht="31.5" customHeight="1" x14ac:dyDescent="0.25"/>
    <row r="109" ht="31.5" customHeight="1" x14ac:dyDescent="0.25"/>
    <row r="110" ht="31.5" customHeight="1" x14ac:dyDescent="0.25"/>
    <row r="111" ht="31.5" customHeight="1" x14ac:dyDescent="0.25"/>
    <row r="112" ht="31.5" customHeight="1" x14ac:dyDescent="0.25"/>
    <row r="113" ht="31.5" customHeight="1" x14ac:dyDescent="0.25"/>
    <row r="114" ht="31.5" customHeight="1" x14ac:dyDescent="0.25"/>
    <row r="115" ht="31.5" customHeight="1" x14ac:dyDescent="0.25"/>
    <row r="116" ht="31.5" customHeight="1" x14ac:dyDescent="0.25"/>
    <row r="117" ht="31.5" customHeight="1" x14ac:dyDescent="0.25"/>
    <row r="118" ht="31.5" customHeight="1" x14ac:dyDescent="0.25"/>
    <row r="119" ht="31.5" customHeight="1" x14ac:dyDescent="0.25"/>
    <row r="120" ht="31.5" customHeight="1" x14ac:dyDescent="0.25"/>
    <row r="121" ht="31.5" customHeight="1" x14ac:dyDescent="0.25"/>
    <row r="122" ht="31.5" customHeight="1" x14ac:dyDescent="0.25"/>
    <row r="123" ht="31.5" customHeight="1" x14ac:dyDescent="0.25"/>
    <row r="124" ht="31.5" customHeight="1" x14ac:dyDescent="0.25"/>
    <row r="125" ht="31.5" customHeight="1" x14ac:dyDescent="0.25"/>
    <row r="126" ht="31.5" customHeight="1" x14ac:dyDescent="0.25"/>
    <row r="127" ht="31.5" customHeight="1" x14ac:dyDescent="0.25"/>
    <row r="128" ht="31.5" customHeight="1" x14ac:dyDescent="0.25"/>
    <row r="129" ht="31.5" customHeight="1" x14ac:dyDescent="0.25"/>
    <row r="130" ht="31.5" customHeight="1" x14ac:dyDescent="0.25"/>
    <row r="131" ht="31.5" customHeight="1" x14ac:dyDescent="0.25"/>
    <row r="132" ht="31.5" customHeight="1" x14ac:dyDescent="0.25"/>
    <row r="133" ht="31.5" customHeight="1" x14ac:dyDescent="0.25"/>
    <row r="134" ht="31.5" customHeight="1" x14ac:dyDescent="0.25"/>
    <row r="135" ht="31.5" customHeight="1" x14ac:dyDescent="0.25"/>
    <row r="136" ht="31.5" customHeight="1" x14ac:dyDescent="0.25"/>
    <row r="137" ht="31.5" customHeight="1" x14ac:dyDescent="0.25"/>
    <row r="138" ht="31.5" customHeight="1" x14ac:dyDescent="0.25"/>
    <row r="139" ht="31.5" customHeight="1" x14ac:dyDescent="0.25"/>
    <row r="140" ht="31.5" customHeight="1" x14ac:dyDescent="0.25"/>
    <row r="141" ht="31.5" customHeight="1" x14ac:dyDescent="0.25"/>
    <row r="142" ht="31.5" customHeight="1" x14ac:dyDescent="0.25"/>
    <row r="143" ht="31.5" customHeight="1" x14ac:dyDescent="0.25"/>
    <row r="144" ht="31.5" customHeight="1" x14ac:dyDescent="0.25"/>
    <row r="145" ht="31.5" customHeight="1" x14ac:dyDescent="0.25"/>
    <row r="146" ht="31.5" customHeight="1" x14ac:dyDescent="0.25"/>
    <row r="147" ht="31.5" customHeight="1" x14ac:dyDescent="0.25"/>
    <row r="148" ht="31.5" customHeight="1" x14ac:dyDescent="0.25"/>
    <row r="149" ht="31.5" customHeight="1" x14ac:dyDescent="0.25"/>
    <row r="150" ht="31.5" customHeight="1" x14ac:dyDescent="0.25"/>
    <row r="151" ht="31.5" customHeight="1" x14ac:dyDescent="0.25"/>
    <row r="152" ht="31.5" customHeight="1" x14ac:dyDescent="0.25"/>
    <row r="153" ht="31.5" customHeight="1" x14ac:dyDescent="0.25"/>
    <row r="154" ht="31.5" customHeight="1" x14ac:dyDescent="0.25"/>
    <row r="155" ht="31.5" customHeight="1" x14ac:dyDescent="0.25"/>
    <row r="156" ht="31.5" customHeight="1" x14ac:dyDescent="0.25"/>
    <row r="157" ht="31.5" customHeight="1" x14ac:dyDescent="0.25"/>
    <row r="158" ht="31.5" customHeight="1" x14ac:dyDescent="0.25"/>
    <row r="159" ht="31.5" customHeight="1" x14ac:dyDescent="0.25"/>
    <row r="160" ht="31.5" customHeight="1" x14ac:dyDescent="0.25"/>
    <row r="161" ht="31.5" customHeight="1" x14ac:dyDescent="0.25"/>
    <row r="162" ht="31.5" customHeight="1" x14ac:dyDescent="0.25"/>
    <row r="163" ht="31.5" customHeight="1" x14ac:dyDescent="0.25"/>
    <row r="164" ht="31.5" customHeight="1" x14ac:dyDescent="0.25"/>
    <row r="165" ht="31.5" customHeight="1" x14ac:dyDescent="0.25"/>
    <row r="166" ht="31.5" customHeight="1" x14ac:dyDescent="0.25"/>
    <row r="167" ht="31.5" customHeight="1" x14ac:dyDescent="0.25"/>
    <row r="168" ht="31.5" customHeight="1" x14ac:dyDescent="0.25"/>
    <row r="169" ht="31.5" customHeight="1" x14ac:dyDescent="0.25"/>
  </sheetData>
  <mergeCells count="29">
    <mergeCell ref="C15:E15"/>
    <mergeCell ref="F15:I15"/>
    <mergeCell ref="K3:M3"/>
    <mergeCell ref="C11:E11"/>
    <mergeCell ref="F11:I11"/>
    <mergeCell ref="C13:E13"/>
    <mergeCell ref="F13:I13"/>
    <mergeCell ref="C14:E14"/>
    <mergeCell ref="F14:I14"/>
    <mergeCell ref="C8:E8"/>
    <mergeCell ref="F8:I8"/>
    <mergeCell ref="C9:E9"/>
    <mergeCell ref="F9:I9"/>
    <mergeCell ref="C10:E10"/>
    <mergeCell ref="F10:I10"/>
    <mergeCell ref="F4:I4"/>
    <mergeCell ref="K2:M2"/>
    <mergeCell ref="K4:M11"/>
    <mergeCell ref="C2:E2"/>
    <mergeCell ref="F2:I2"/>
    <mergeCell ref="C3:E3"/>
    <mergeCell ref="F3:I3"/>
    <mergeCell ref="C4:E4"/>
    <mergeCell ref="C5:E5"/>
    <mergeCell ref="F5:I5"/>
    <mergeCell ref="C6:E6"/>
    <mergeCell ref="F6:I6"/>
    <mergeCell ref="C7:E7"/>
    <mergeCell ref="F7:I7"/>
  </mergeCells>
  <hyperlinks>
    <hyperlink ref="C3" r:id="rId1" xr:uid="{D35A234C-4EEC-4487-A187-276612160D86}"/>
  </hyperlinks>
  <pageMargins left="0.7" right="0.7" top="0.75" bottom="0.75" header="0.3" footer="0.3"/>
  <pageSetup paperSize="261" orientation="landscape" horizontalDpi="180" verticalDpi="180" r:id="rId2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D9CB80-D27B-4092-94C6-005EFDFD5D91}">
  <dimension ref="C1:T37"/>
  <sheetViews>
    <sheetView topLeftCell="A3" workbookViewId="0">
      <selection activeCell="O3" sqref="O3"/>
    </sheetView>
  </sheetViews>
  <sheetFormatPr defaultRowHeight="15" x14ac:dyDescent="0.25"/>
  <cols>
    <col min="1" max="2" width="9.140625" style="1"/>
    <col min="3" max="3" width="9.5703125" style="1" bestFit="1" customWidth="1"/>
    <col min="4" max="4" width="26.42578125" style="2" bestFit="1" customWidth="1"/>
    <col min="5" max="5" width="10.5703125" style="1" bestFit="1" customWidth="1"/>
    <col min="6" max="6" width="26.42578125" style="1" bestFit="1" customWidth="1"/>
    <col min="7" max="7" width="22.42578125" style="1" bestFit="1" customWidth="1"/>
    <col min="8" max="8" width="12.28515625" style="1" bestFit="1" customWidth="1"/>
    <col min="9" max="9" width="7.5703125" style="2" bestFit="1" customWidth="1"/>
    <col min="10" max="11" width="9.42578125" style="2" bestFit="1" customWidth="1"/>
    <col min="12" max="12" width="8.85546875" style="9" bestFit="1" customWidth="1"/>
    <col min="13" max="18" width="81.140625" style="1" bestFit="1" customWidth="1"/>
    <col min="21" max="21" width="9.140625" style="1"/>
    <col min="22" max="22" width="9.28515625" style="1" bestFit="1" customWidth="1"/>
    <col min="23" max="23" width="27.85546875" style="1" customWidth="1"/>
    <col min="24" max="24" width="22.5703125" style="1" customWidth="1"/>
    <col min="25" max="25" width="23.7109375" style="1" customWidth="1"/>
    <col min="26" max="16384" width="9.140625" style="1"/>
  </cols>
  <sheetData>
    <row r="1" spans="3:20" x14ac:dyDescent="0.25">
      <c r="S1" s="1"/>
      <c r="T1" s="1"/>
    </row>
    <row r="2" spans="3:20" x14ac:dyDescent="0.25">
      <c r="C2" s="2"/>
      <c r="D2" s="1"/>
      <c r="L2" s="9" t="s">
        <v>53</v>
      </c>
      <c r="M2" s="6" t="s">
        <v>16</v>
      </c>
      <c r="N2" s="6" t="s">
        <v>17</v>
      </c>
      <c r="O2" s="6" t="s">
        <v>54</v>
      </c>
      <c r="P2" t="s">
        <v>104</v>
      </c>
      <c r="Q2" s="6" t="s">
        <v>57</v>
      </c>
      <c r="R2" s="6"/>
      <c r="S2" s="1"/>
      <c r="T2" s="1"/>
    </row>
    <row r="3" spans="3:20" ht="409.5" x14ac:dyDescent="0.25">
      <c r="C3" s="2"/>
      <c r="D3" s="1"/>
      <c r="L3" s="9">
        <v>1</v>
      </c>
      <c r="M3" s="5" t="s">
        <v>600</v>
      </c>
      <c r="N3" s="5" t="s">
        <v>601</v>
      </c>
      <c r="O3" s="5" t="s">
        <v>602</v>
      </c>
      <c r="P3" t="s">
        <v>603</v>
      </c>
      <c r="Q3" s="5" t="s">
        <v>604</v>
      </c>
      <c r="R3" s="5"/>
      <c r="S3" s="1"/>
      <c r="T3" s="1"/>
    </row>
    <row r="4" spans="3:20" x14ac:dyDescent="0.25">
      <c r="S4" s="1"/>
      <c r="T4" s="1"/>
    </row>
    <row r="5" spans="3:20" x14ac:dyDescent="0.25">
      <c r="S5" s="1"/>
      <c r="T5" s="1"/>
    </row>
    <row r="6" spans="3:20" x14ac:dyDescent="0.25">
      <c r="C6" s="2" t="s">
        <v>36</v>
      </c>
      <c r="D6" s="2" t="s">
        <v>52</v>
      </c>
      <c r="E6" s="4" t="s">
        <v>55</v>
      </c>
      <c r="F6" s="1" t="s">
        <v>6</v>
      </c>
      <c r="G6" s="1" t="s">
        <v>0</v>
      </c>
      <c r="H6" s="1" t="s">
        <v>1</v>
      </c>
      <c r="I6" s="1" t="s">
        <v>26</v>
      </c>
      <c r="J6" s="1" t="s">
        <v>23</v>
      </c>
      <c r="K6" s="1" t="s">
        <v>24</v>
      </c>
      <c r="L6" s="1" t="s">
        <v>58</v>
      </c>
      <c r="M6" s="1" t="s">
        <v>35</v>
      </c>
      <c r="N6" s="9" t="s">
        <v>34</v>
      </c>
      <c r="O6" s="2" t="s">
        <v>33</v>
      </c>
      <c r="P6" s="2" t="s">
        <v>45</v>
      </c>
      <c r="Q6" s="2" t="s">
        <v>56</v>
      </c>
      <c r="R6" s="2" t="s">
        <v>101</v>
      </c>
      <c r="S6" s="1"/>
      <c r="T6" s="1"/>
    </row>
    <row r="7" spans="3:20" ht="75" x14ac:dyDescent="0.25">
      <c r="C7" s="2" t="e" vm="46">
        <f>_xlfn.IMAGE(wls_final[[#This Row],[Link]])</f>
        <v>#VALUE!</v>
      </c>
      <c r="D7" s="16" t="str">
        <f>HYPERLINK(wls_final[[#This Row],[Count]],wls_final[[#This Row],[FullName]])</f>
        <v>000_gozigh_mobile_app.png</v>
      </c>
      <c r="E7" s="9">
        <v>1</v>
      </c>
      <c r="F7" s="3" t="s">
        <v>566</v>
      </c>
      <c r="G7" s="2" t="s">
        <v>244</v>
      </c>
      <c r="H7" s="1" t="s">
        <v>2</v>
      </c>
      <c r="I7" s="1"/>
      <c r="J7" s="1"/>
      <c r="K7" s="1"/>
      <c r="L7" s="1"/>
      <c r="M7" s="1" t="s">
        <v>605</v>
      </c>
      <c r="N7" s="9" t="s">
        <v>606</v>
      </c>
      <c r="O7" s="2" t="s">
        <v>607</v>
      </c>
      <c r="P7" s="2" t="s">
        <v>608</v>
      </c>
      <c r="Q7" s="2" t="s">
        <v>609</v>
      </c>
      <c r="R7" s="2" t="s">
        <v>610</v>
      </c>
      <c r="S7" s="1"/>
      <c r="T7" s="1"/>
    </row>
    <row r="8" spans="3:20" ht="75" x14ac:dyDescent="0.25">
      <c r="C8" s="2" t="e" vm="47">
        <f>_xlfn.IMAGE(wls_final[[#This Row],[Link]])</f>
        <v>#VALUE!</v>
      </c>
      <c r="D8" s="16" t="str">
        <f>HYPERLINK(wls_final[[#This Row],[Count]],wls_final[[#This Row],[FullName]])</f>
        <v>001_gozigh_mobile_app.png</v>
      </c>
      <c r="E8" s="9">
        <v>2</v>
      </c>
      <c r="F8" s="3" t="s">
        <v>567</v>
      </c>
      <c r="G8" s="2" t="s">
        <v>245</v>
      </c>
      <c r="H8" s="1" t="s">
        <v>2</v>
      </c>
      <c r="I8" s="1"/>
      <c r="J8" s="1"/>
      <c r="K8" s="1"/>
      <c r="L8" s="1"/>
      <c r="M8" s="1" t="s">
        <v>611</v>
      </c>
      <c r="N8" s="9" t="s">
        <v>612</v>
      </c>
      <c r="O8" s="2" t="s">
        <v>613</v>
      </c>
      <c r="P8" s="2" t="s">
        <v>614</v>
      </c>
      <c r="Q8" s="2" t="s">
        <v>615</v>
      </c>
      <c r="R8" s="2" t="s">
        <v>616</v>
      </c>
      <c r="S8" s="1"/>
      <c r="T8" s="1"/>
    </row>
    <row r="9" spans="3:20" ht="75" x14ac:dyDescent="0.25">
      <c r="C9" s="2" t="e" vm="48">
        <f>_xlfn.IMAGE(wls_final[[#This Row],[Link]])</f>
        <v>#VALUE!</v>
      </c>
      <c r="D9" s="16" t="str">
        <f>HYPERLINK(wls_final[[#This Row],[Count]],wls_final[[#This Row],[FullName]])</f>
        <v>001_gozigh_mobile_app_01.png</v>
      </c>
      <c r="E9" s="9">
        <v>3</v>
      </c>
      <c r="F9" s="3" t="s">
        <v>568</v>
      </c>
      <c r="G9" s="2" t="s">
        <v>569</v>
      </c>
      <c r="H9" s="1" t="s">
        <v>2</v>
      </c>
      <c r="I9" s="1"/>
      <c r="J9" s="1"/>
      <c r="K9" s="1"/>
      <c r="L9" s="1"/>
      <c r="M9" s="1" t="s">
        <v>617</v>
      </c>
      <c r="N9" s="9" t="s">
        <v>618</v>
      </c>
      <c r="O9" s="2" t="s">
        <v>619</v>
      </c>
      <c r="P9" s="2" t="s">
        <v>620</v>
      </c>
      <c r="Q9" s="2" t="s">
        <v>621</v>
      </c>
      <c r="R9" s="2" t="s">
        <v>622</v>
      </c>
      <c r="S9" s="1"/>
      <c r="T9" s="1"/>
    </row>
    <row r="10" spans="3:20" ht="75" x14ac:dyDescent="0.25">
      <c r="C10" s="2" t="e" vm="49">
        <f>_xlfn.IMAGE(wls_final[[#This Row],[Link]])</f>
        <v>#VALUE!</v>
      </c>
      <c r="D10" s="16" t="str">
        <f>HYPERLINK(wls_final[[#This Row],[Count]],wls_final[[#This Row],[FullName]])</f>
        <v>002_gozigh_mobile_app.png</v>
      </c>
      <c r="E10" s="9">
        <v>4</v>
      </c>
      <c r="F10" s="3" t="s">
        <v>570</v>
      </c>
      <c r="G10" s="2" t="s">
        <v>246</v>
      </c>
      <c r="H10" s="1" t="s">
        <v>2</v>
      </c>
      <c r="I10" s="1"/>
      <c r="J10" s="1"/>
      <c r="K10" s="1"/>
      <c r="L10" s="1"/>
      <c r="M10" s="1" t="s">
        <v>623</v>
      </c>
      <c r="N10" s="9" t="s">
        <v>624</v>
      </c>
      <c r="O10" s="2" t="s">
        <v>625</v>
      </c>
      <c r="P10" s="2" t="s">
        <v>626</v>
      </c>
      <c r="Q10" s="2" t="s">
        <v>627</v>
      </c>
      <c r="R10" s="2" t="s">
        <v>628</v>
      </c>
      <c r="S10" s="1"/>
      <c r="T10" s="1"/>
    </row>
    <row r="11" spans="3:20" ht="75" x14ac:dyDescent="0.25">
      <c r="C11" s="2" t="e" vm="50">
        <f>_xlfn.IMAGE(wls_final[[#This Row],[Link]])</f>
        <v>#VALUE!</v>
      </c>
      <c r="D11" s="16" t="str">
        <f>HYPERLINK(wls_final[[#This Row],[Count]],wls_final[[#This Row],[FullName]])</f>
        <v>002_gozigh_mobile_app_01.png</v>
      </c>
      <c r="E11" s="9">
        <v>5</v>
      </c>
      <c r="F11" s="3" t="s">
        <v>571</v>
      </c>
      <c r="G11" s="2" t="s">
        <v>572</v>
      </c>
      <c r="H11" s="1" t="s">
        <v>2</v>
      </c>
      <c r="I11" s="1"/>
      <c r="J11" s="1"/>
      <c r="K11" s="1"/>
      <c r="L11" s="1"/>
      <c r="M11" s="1" t="s">
        <v>629</v>
      </c>
      <c r="N11" s="9" t="s">
        <v>630</v>
      </c>
      <c r="O11" s="2" t="s">
        <v>631</v>
      </c>
      <c r="P11" s="2" t="s">
        <v>632</v>
      </c>
      <c r="Q11" s="2" t="s">
        <v>633</v>
      </c>
      <c r="R11" s="2" t="s">
        <v>634</v>
      </c>
      <c r="S11" s="1"/>
      <c r="T11" s="1"/>
    </row>
    <row r="12" spans="3:20" ht="75" x14ac:dyDescent="0.25">
      <c r="C12" s="2" t="e" vm="51">
        <f>_xlfn.IMAGE(wls_final[[#This Row],[Link]])</f>
        <v>#VALUE!</v>
      </c>
      <c r="D12" s="16" t="str">
        <f>HYPERLINK(wls_final[[#This Row],[Count]],wls_final[[#This Row],[FullName]])</f>
        <v>003_gozigh_mobile_app.png</v>
      </c>
      <c r="E12" s="9">
        <v>6</v>
      </c>
      <c r="F12" s="3" t="s">
        <v>573</v>
      </c>
      <c r="G12" s="2" t="s">
        <v>247</v>
      </c>
      <c r="H12" s="1" t="s">
        <v>2</v>
      </c>
      <c r="I12" s="1"/>
      <c r="J12" s="1"/>
      <c r="K12" s="1"/>
      <c r="L12" s="1"/>
      <c r="M12" s="1" t="s">
        <v>635</v>
      </c>
      <c r="N12" s="9" t="s">
        <v>636</v>
      </c>
      <c r="O12" s="2" t="s">
        <v>637</v>
      </c>
      <c r="P12" s="2" t="s">
        <v>638</v>
      </c>
      <c r="Q12" s="2" t="s">
        <v>639</v>
      </c>
      <c r="R12" s="2" t="s">
        <v>640</v>
      </c>
      <c r="S12" s="1"/>
      <c r="T12" s="1"/>
    </row>
    <row r="13" spans="3:20" ht="75" x14ac:dyDescent="0.25">
      <c r="C13" s="2" t="e" vm="52">
        <f>_xlfn.IMAGE(wls_final[[#This Row],[Link]])</f>
        <v>#VALUE!</v>
      </c>
      <c r="D13" s="16" t="str">
        <f>HYPERLINK(wls_final[[#This Row],[Count]],wls_final[[#This Row],[FullName]])</f>
        <v>004_gozigh_mobile_app.png</v>
      </c>
      <c r="E13" s="9">
        <v>7</v>
      </c>
      <c r="F13" s="3" t="s">
        <v>574</v>
      </c>
      <c r="G13" s="2" t="s">
        <v>248</v>
      </c>
      <c r="H13" s="1" t="s">
        <v>2</v>
      </c>
      <c r="I13" s="1"/>
      <c r="J13" s="1"/>
      <c r="K13" s="1"/>
      <c r="L13" s="1"/>
      <c r="M13" s="1" t="s">
        <v>641</v>
      </c>
      <c r="N13" s="9" t="s">
        <v>642</v>
      </c>
      <c r="O13" s="2" t="s">
        <v>643</v>
      </c>
      <c r="P13" s="2" t="s">
        <v>644</v>
      </c>
      <c r="Q13" s="2" t="s">
        <v>645</v>
      </c>
      <c r="R13" s="2" t="s">
        <v>646</v>
      </c>
      <c r="S13" s="1"/>
      <c r="T13" s="1"/>
    </row>
    <row r="14" spans="3:20" ht="75" x14ac:dyDescent="0.25">
      <c r="C14" s="2" t="e" vm="53">
        <f>_xlfn.IMAGE(wls_final[[#This Row],[Link]])</f>
        <v>#VALUE!</v>
      </c>
      <c r="D14" s="16" t="str">
        <f>HYPERLINK(wls_final[[#This Row],[Count]],wls_final[[#This Row],[FullName]])</f>
        <v>005_gozigh_mobile_app.png</v>
      </c>
      <c r="E14" s="9">
        <v>8</v>
      </c>
      <c r="F14" s="3" t="s">
        <v>575</v>
      </c>
      <c r="G14" s="2" t="s">
        <v>249</v>
      </c>
      <c r="H14" s="1" t="s">
        <v>2</v>
      </c>
      <c r="I14" s="1"/>
      <c r="J14" s="1"/>
      <c r="K14" s="1"/>
      <c r="L14" s="1"/>
      <c r="M14" s="1" t="s">
        <v>647</v>
      </c>
      <c r="N14" s="9" t="s">
        <v>648</v>
      </c>
      <c r="O14" s="2" t="s">
        <v>649</v>
      </c>
      <c r="P14" s="2" t="s">
        <v>650</v>
      </c>
      <c r="Q14" s="2" t="s">
        <v>651</v>
      </c>
      <c r="R14" s="2" t="s">
        <v>652</v>
      </c>
      <c r="S14" s="1"/>
      <c r="T14" s="1"/>
    </row>
    <row r="15" spans="3:20" ht="75" x14ac:dyDescent="0.25">
      <c r="C15" s="2" t="e" vm="54">
        <f>_xlfn.IMAGE(wls_final[[#This Row],[Link]])</f>
        <v>#VALUE!</v>
      </c>
      <c r="D15" s="16" t="str">
        <f>HYPERLINK(wls_final[[#This Row],[Count]],wls_final[[#This Row],[FullName]])</f>
        <v>005_gozigh_mobile_app_01.png</v>
      </c>
      <c r="E15" s="9">
        <v>9</v>
      </c>
      <c r="F15" s="3" t="s">
        <v>576</v>
      </c>
      <c r="G15" s="2" t="s">
        <v>577</v>
      </c>
      <c r="H15" s="1" t="s">
        <v>2</v>
      </c>
      <c r="I15" s="1"/>
      <c r="J15" s="1"/>
      <c r="K15" s="1"/>
      <c r="L15" s="1"/>
      <c r="M15" s="1" t="s">
        <v>653</v>
      </c>
      <c r="N15" s="9" t="s">
        <v>654</v>
      </c>
      <c r="O15" s="2" t="s">
        <v>655</v>
      </c>
      <c r="P15" s="2" t="s">
        <v>656</v>
      </c>
      <c r="Q15" s="2" t="s">
        <v>657</v>
      </c>
      <c r="R15" s="2" t="s">
        <v>658</v>
      </c>
      <c r="S15" s="1"/>
      <c r="T15" s="1"/>
    </row>
    <row r="16" spans="3:20" ht="75" x14ac:dyDescent="0.25">
      <c r="C16" s="2" t="e" vm="55">
        <f ca="1">_xlfn.IMAGE(wls_final[[#This Row],[Link]])</f>
        <v>#VALUE!</v>
      </c>
      <c r="D16" s="16" t="str">
        <f>HYPERLINK(wls_final[[#This Row],[Count]],wls_final[[#This Row],[FullName]])</f>
        <v>005_gozigh_mobile_app_02.png</v>
      </c>
      <c r="E16" s="9">
        <v>10</v>
      </c>
      <c r="F16" s="3" t="s">
        <v>578</v>
      </c>
      <c r="G16" s="2" t="s">
        <v>579</v>
      </c>
      <c r="H16" s="1" t="s">
        <v>2</v>
      </c>
      <c r="I16" s="1"/>
      <c r="J16" s="1"/>
      <c r="K16" s="1"/>
      <c r="L16" s="1"/>
      <c r="M16" s="1" t="s">
        <v>659</v>
      </c>
      <c r="N16" s="9" t="s">
        <v>660</v>
      </c>
      <c r="O16" s="2" t="s">
        <v>661</v>
      </c>
      <c r="P16" s="2" t="s">
        <v>662</v>
      </c>
      <c r="Q16" s="2" t="s">
        <v>663</v>
      </c>
      <c r="R16" s="2" t="s">
        <v>664</v>
      </c>
      <c r="S16" s="1"/>
      <c r="T16" s="1"/>
    </row>
    <row r="17" spans="3:20" ht="75" x14ac:dyDescent="0.25">
      <c r="C17" s="2" t="e" vm="56">
        <f>_xlfn.IMAGE(wls_final[[#This Row],[Link]])</f>
        <v>#VALUE!</v>
      </c>
      <c r="D17" s="16" t="str">
        <f>HYPERLINK(wls_final[[#This Row],[Count]],wls_final[[#This Row],[FullName]])</f>
        <v>006_gozigh_mobile_app.png</v>
      </c>
      <c r="E17" s="9">
        <v>11</v>
      </c>
      <c r="F17" s="3" t="s">
        <v>580</v>
      </c>
      <c r="G17" s="2" t="s">
        <v>250</v>
      </c>
      <c r="H17" s="1" t="s">
        <v>2</v>
      </c>
      <c r="I17" s="1"/>
      <c r="J17" s="1"/>
      <c r="K17" s="1"/>
      <c r="L17" s="1"/>
      <c r="M17" s="1" t="s">
        <v>665</v>
      </c>
      <c r="N17" s="9" t="s">
        <v>666</v>
      </c>
      <c r="O17" s="2" t="s">
        <v>667</v>
      </c>
      <c r="P17" s="2" t="s">
        <v>668</v>
      </c>
      <c r="Q17" s="2" t="s">
        <v>669</v>
      </c>
      <c r="R17" s="2" t="s">
        <v>670</v>
      </c>
      <c r="S17" s="1"/>
      <c r="T17" s="1"/>
    </row>
    <row r="18" spans="3:20" ht="75" x14ac:dyDescent="0.25">
      <c r="C18" s="2" t="e" vm="57">
        <f>_xlfn.IMAGE(wls_final[[#This Row],[Link]])</f>
        <v>#VALUE!</v>
      </c>
      <c r="D18" s="16" t="str">
        <f>HYPERLINK(wls_final[[#This Row],[Count]],wls_final[[#This Row],[FullName]])</f>
        <v>006_gozigh_mobile_app_01.png</v>
      </c>
      <c r="E18" s="9">
        <v>12</v>
      </c>
      <c r="F18" s="3" t="s">
        <v>581</v>
      </c>
      <c r="G18" s="2" t="s">
        <v>582</v>
      </c>
      <c r="H18" s="1" t="s">
        <v>2</v>
      </c>
      <c r="I18" s="1"/>
      <c r="J18" s="1"/>
      <c r="K18" s="1"/>
      <c r="L18" s="1"/>
      <c r="M18" s="1" t="s">
        <v>671</v>
      </c>
      <c r="N18" s="9" t="s">
        <v>672</v>
      </c>
      <c r="O18" s="2" t="s">
        <v>673</v>
      </c>
      <c r="P18" s="2" t="s">
        <v>674</v>
      </c>
      <c r="Q18" s="2" t="s">
        <v>675</v>
      </c>
      <c r="R18" s="2" t="s">
        <v>676</v>
      </c>
      <c r="S18" s="1"/>
      <c r="T18" s="1"/>
    </row>
    <row r="19" spans="3:20" ht="75" x14ac:dyDescent="0.25">
      <c r="C19" s="2" t="e" vm="58">
        <f>_xlfn.IMAGE(wls_final[[#This Row],[Link]])</f>
        <v>#VALUE!</v>
      </c>
      <c r="D19" s="16" t="str">
        <f>HYPERLINK(wls_final[[#This Row],[Count]],wls_final[[#This Row],[FullName]])</f>
        <v>007_gozigh_mobile_app.png</v>
      </c>
      <c r="E19" s="9">
        <v>13</v>
      </c>
      <c r="F19" s="3" t="s">
        <v>583</v>
      </c>
      <c r="G19" s="2" t="s">
        <v>251</v>
      </c>
      <c r="H19" s="1" t="s">
        <v>2</v>
      </c>
      <c r="I19" s="1"/>
      <c r="J19" s="1"/>
      <c r="K19" s="1"/>
      <c r="L19" s="1"/>
      <c r="M19" s="1" t="s">
        <v>677</v>
      </c>
      <c r="N19" s="9" t="s">
        <v>678</v>
      </c>
      <c r="O19" s="2" t="s">
        <v>679</v>
      </c>
      <c r="P19" s="2" t="s">
        <v>680</v>
      </c>
      <c r="Q19" s="2" t="s">
        <v>681</v>
      </c>
      <c r="R19" s="2" t="s">
        <v>682</v>
      </c>
      <c r="S19" s="1"/>
      <c r="T19" s="1"/>
    </row>
    <row r="20" spans="3:20" ht="75" x14ac:dyDescent="0.25">
      <c r="C20" s="2" t="e" vm="59">
        <f>_xlfn.IMAGE(wls_final[[#This Row],[Link]])</f>
        <v>#VALUE!</v>
      </c>
      <c r="D20" s="16" t="str">
        <f>HYPERLINK(wls_final[[#This Row],[Count]],wls_final[[#This Row],[FullName]])</f>
        <v>008_gozigh_mobile_app.png</v>
      </c>
      <c r="E20" s="9">
        <v>14</v>
      </c>
      <c r="F20" s="3" t="s">
        <v>584</v>
      </c>
      <c r="G20" s="2" t="s">
        <v>252</v>
      </c>
      <c r="H20" s="1" t="s">
        <v>2</v>
      </c>
      <c r="I20" s="1"/>
      <c r="J20" s="1"/>
      <c r="K20" s="1"/>
      <c r="L20" s="1"/>
      <c r="M20" s="1" t="s">
        <v>683</v>
      </c>
      <c r="N20" s="9" t="s">
        <v>684</v>
      </c>
      <c r="O20" s="2" t="s">
        <v>685</v>
      </c>
      <c r="P20" s="2" t="s">
        <v>686</v>
      </c>
      <c r="Q20" s="2" t="s">
        <v>687</v>
      </c>
      <c r="R20" s="2" t="s">
        <v>688</v>
      </c>
      <c r="S20" s="1"/>
      <c r="T20" s="1"/>
    </row>
    <row r="21" spans="3:20" ht="75" x14ac:dyDescent="0.25">
      <c r="C21" s="2" t="e" vm="60">
        <f>_xlfn.IMAGE(wls_final[[#This Row],[Link]])</f>
        <v>#VALUE!</v>
      </c>
      <c r="D21" s="16" t="str">
        <f>HYPERLINK(wls_final[[#This Row],[Count]],wls_final[[#This Row],[FullName]])</f>
        <v>009_gozigh_mobile_app.png</v>
      </c>
      <c r="E21" s="9">
        <v>15</v>
      </c>
      <c r="F21" s="3" t="s">
        <v>585</v>
      </c>
      <c r="G21" s="2" t="s">
        <v>253</v>
      </c>
      <c r="H21" s="1" t="s">
        <v>2</v>
      </c>
      <c r="I21" s="1"/>
      <c r="J21" s="1"/>
      <c r="K21" s="1"/>
      <c r="L21" s="1"/>
      <c r="M21" s="1" t="s">
        <v>689</v>
      </c>
      <c r="N21" s="9" t="s">
        <v>690</v>
      </c>
      <c r="O21" s="2" t="s">
        <v>691</v>
      </c>
      <c r="P21" s="2" t="s">
        <v>692</v>
      </c>
      <c r="Q21" s="2" t="s">
        <v>693</v>
      </c>
      <c r="R21" s="2" t="s">
        <v>694</v>
      </c>
      <c r="S21" s="1"/>
      <c r="T21" s="1"/>
    </row>
    <row r="22" spans="3:20" ht="75" x14ac:dyDescent="0.25">
      <c r="C22" s="2" t="e" vm="61">
        <f>_xlfn.IMAGE(wls_final[[#This Row],[Link]])</f>
        <v>#VALUE!</v>
      </c>
      <c r="D22" s="16" t="str">
        <f>HYPERLINK(wls_final[[#This Row],[Count]],wls_final[[#This Row],[FullName]])</f>
        <v>010_gozigh_mobile_app.png</v>
      </c>
      <c r="E22" s="9">
        <v>16</v>
      </c>
      <c r="F22" s="3" t="s">
        <v>586</v>
      </c>
      <c r="G22" s="2" t="s">
        <v>254</v>
      </c>
      <c r="H22" s="1" t="s">
        <v>2</v>
      </c>
      <c r="I22" s="1"/>
      <c r="J22" s="1"/>
      <c r="K22" s="1"/>
      <c r="L22" s="1"/>
      <c r="M22" s="1" t="s">
        <v>695</v>
      </c>
      <c r="N22" s="9" t="s">
        <v>696</v>
      </c>
      <c r="O22" s="2" t="s">
        <v>697</v>
      </c>
      <c r="P22" s="2" t="s">
        <v>698</v>
      </c>
      <c r="Q22" s="2" t="s">
        <v>699</v>
      </c>
      <c r="R22" s="2" t="s">
        <v>700</v>
      </c>
      <c r="S22" s="1"/>
      <c r="T22" s="1"/>
    </row>
    <row r="23" spans="3:20" ht="75" x14ac:dyDescent="0.25">
      <c r="C23" s="2" t="e" vm="62">
        <f>_xlfn.IMAGE(wls_final[[#This Row],[Link]])</f>
        <v>#VALUE!</v>
      </c>
      <c r="D23" s="16" t="str">
        <f>HYPERLINK(wls_final[[#This Row],[Count]],wls_final[[#This Row],[FullName]])</f>
        <v>011_gozigh_mobile_app.png</v>
      </c>
      <c r="E23" s="9">
        <v>17</v>
      </c>
      <c r="F23" s="3" t="s">
        <v>587</v>
      </c>
      <c r="G23" s="2" t="s">
        <v>255</v>
      </c>
      <c r="H23" s="1" t="s">
        <v>2</v>
      </c>
      <c r="I23" s="1"/>
      <c r="J23" s="1"/>
      <c r="K23" s="1"/>
      <c r="L23" s="1"/>
      <c r="M23" s="1" t="s">
        <v>701</v>
      </c>
      <c r="N23" s="9" t="s">
        <v>702</v>
      </c>
      <c r="O23" s="2" t="s">
        <v>703</v>
      </c>
      <c r="P23" s="2" t="s">
        <v>704</v>
      </c>
      <c r="Q23" s="2" t="s">
        <v>705</v>
      </c>
      <c r="R23" s="2" t="s">
        <v>706</v>
      </c>
      <c r="S23" s="1"/>
      <c r="T23" s="1"/>
    </row>
    <row r="24" spans="3:20" ht="75" x14ac:dyDescent="0.25">
      <c r="C24" s="2" t="e" vm="63">
        <f>_xlfn.IMAGE(wls_final[[#This Row],[Link]])</f>
        <v>#VALUE!</v>
      </c>
      <c r="D24" s="16" t="str">
        <f>HYPERLINK(wls_final[[#This Row],[Count]],wls_final[[#This Row],[FullName]])</f>
        <v>012_gozigh_mobile_app.png</v>
      </c>
      <c r="E24" s="9">
        <v>18</v>
      </c>
      <c r="F24" s="3" t="s">
        <v>588</v>
      </c>
      <c r="G24" s="2" t="s">
        <v>256</v>
      </c>
      <c r="H24" s="1" t="s">
        <v>2</v>
      </c>
      <c r="I24" s="1"/>
      <c r="J24" s="1"/>
      <c r="K24" s="1"/>
      <c r="L24" s="1"/>
      <c r="M24" s="1" t="s">
        <v>707</v>
      </c>
      <c r="N24" s="9" t="s">
        <v>708</v>
      </c>
      <c r="O24" s="2" t="s">
        <v>709</v>
      </c>
      <c r="P24" s="2" t="s">
        <v>710</v>
      </c>
      <c r="Q24" s="2" t="s">
        <v>711</v>
      </c>
      <c r="R24" s="2" t="s">
        <v>712</v>
      </c>
      <c r="S24" s="1"/>
      <c r="T24" s="1"/>
    </row>
    <row r="25" spans="3:20" ht="75" x14ac:dyDescent="0.25">
      <c r="C25" s="2" t="e" vm="64">
        <f>_xlfn.IMAGE(wls_final[[#This Row],[Link]])</f>
        <v>#VALUE!</v>
      </c>
      <c r="D25" s="16" t="str">
        <f>HYPERLINK(wls_final[[#This Row],[Count]],wls_final[[#This Row],[FullName]])</f>
        <v>012_gozigh_mobile_app_01.png</v>
      </c>
      <c r="E25" s="9">
        <v>19</v>
      </c>
      <c r="F25" s="3" t="s">
        <v>589</v>
      </c>
      <c r="G25" s="2" t="s">
        <v>590</v>
      </c>
      <c r="H25" s="1" t="s">
        <v>2</v>
      </c>
      <c r="I25" s="1"/>
      <c r="J25" s="1"/>
      <c r="K25" s="1"/>
      <c r="L25" s="1"/>
      <c r="M25" s="1" t="s">
        <v>713</v>
      </c>
      <c r="N25" s="9" t="s">
        <v>714</v>
      </c>
      <c r="O25" s="2" t="s">
        <v>715</v>
      </c>
      <c r="P25" s="2" t="s">
        <v>716</v>
      </c>
      <c r="Q25" s="2" t="s">
        <v>717</v>
      </c>
      <c r="R25" s="2" t="s">
        <v>718</v>
      </c>
      <c r="S25" s="1"/>
      <c r="T25" s="1"/>
    </row>
    <row r="26" spans="3:20" ht="75" x14ac:dyDescent="0.25">
      <c r="C26" s="2" t="e" vm="65">
        <f>_xlfn.IMAGE(wls_final[[#This Row],[Link]])</f>
        <v>#VALUE!</v>
      </c>
      <c r="D26" s="16" t="str">
        <f>HYPERLINK(wls_final[[#This Row],[Count]],wls_final[[#This Row],[FullName]])</f>
        <v>013_gozigh_mobile_app.png</v>
      </c>
      <c r="E26" s="9">
        <v>20</v>
      </c>
      <c r="F26" s="3" t="s">
        <v>591</v>
      </c>
      <c r="G26" s="2" t="s">
        <v>257</v>
      </c>
      <c r="H26" s="1" t="s">
        <v>2</v>
      </c>
      <c r="I26" s="1"/>
      <c r="J26" s="1"/>
      <c r="K26" s="1"/>
      <c r="L26" s="1"/>
      <c r="M26" s="1" t="s">
        <v>719</v>
      </c>
      <c r="N26" s="9" t="s">
        <v>720</v>
      </c>
      <c r="O26" s="2" t="s">
        <v>721</v>
      </c>
      <c r="P26" s="2" t="s">
        <v>722</v>
      </c>
      <c r="Q26" s="2" t="s">
        <v>723</v>
      </c>
      <c r="R26" s="2" t="s">
        <v>724</v>
      </c>
      <c r="S26" s="1"/>
      <c r="T26" s="1"/>
    </row>
    <row r="27" spans="3:20" ht="75" x14ac:dyDescent="0.25">
      <c r="C27" s="2" t="e" vm="66">
        <f>_xlfn.IMAGE(wls_final[[#This Row],[Link]])</f>
        <v>#VALUE!</v>
      </c>
      <c r="D27" s="16" t="str">
        <f>HYPERLINK(wls_final[[#This Row],[Count]],wls_final[[#This Row],[FullName]])</f>
        <v>013_gozigh_mobile_app_01.png</v>
      </c>
      <c r="E27" s="9">
        <v>21</v>
      </c>
      <c r="F27" s="3" t="s">
        <v>592</v>
      </c>
      <c r="G27" s="2" t="s">
        <v>593</v>
      </c>
      <c r="H27" s="1" t="s">
        <v>2</v>
      </c>
      <c r="I27" s="1"/>
      <c r="J27" s="1"/>
      <c r="K27" s="1"/>
      <c r="L27" s="1"/>
      <c r="M27" s="1" t="s">
        <v>725</v>
      </c>
      <c r="N27" s="9" t="s">
        <v>726</v>
      </c>
      <c r="O27" s="2" t="s">
        <v>727</v>
      </c>
      <c r="P27" s="2" t="s">
        <v>728</v>
      </c>
      <c r="Q27" s="2" t="s">
        <v>729</v>
      </c>
      <c r="R27" s="2" t="s">
        <v>730</v>
      </c>
      <c r="S27" s="1"/>
      <c r="T27" s="1"/>
    </row>
    <row r="28" spans="3:20" ht="75" x14ac:dyDescent="0.25">
      <c r="C28" s="2" t="e" vm="67">
        <f>_xlfn.IMAGE(wls_final[[#This Row],[Link]])</f>
        <v>#VALUE!</v>
      </c>
      <c r="D28" s="16" t="str">
        <f>HYPERLINK(wls_final[[#This Row],[Count]],wls_final[[#This Row],[FullName]])</f>
        <v>014_gozigh_mobile_app.png</v>
      </c>
      <c r="E28" s="9">
        <v>22</v>
      </c>
      <c r="F28" s="3" t="s">
        <v>594</v>
      </c>
      <c r="G28" s="2" t="s">
        <v>258</v>
      </c>
      <c r="H28" s="1" t="s">
        <v>2</v>
      </c>
      <c r="I28" s="1"/>
      <c r="J28" s="1"/>
      <c r="K28" s="1"/>
      <c r="L28" s="1"/>
      <c r="M28" s="1" t="s">
        <v>731</v>
      </c>
      <c r="N28" s="9" t="s">
        <v>732</v>
      </c>
      <c r="O28" s="2" t="s">
        <v>733</v>
      </c>
      <c r="P28" s="2" t="s">
        <v>734</v>
      </c>
      <c r="Q28" s="2" t="s">
        <v>735</v>
      </c>
      <c r="R28" s="2" t="s">
        <v>736</v>
      </c>
      <c r="S28" s="1"/>
      <c r="T28" s="1"/>
    </row>
    <row r="29" spans="3:20" ht="75" x14ac:dyDescent="0.25">
      <c r="C29" s="2" t="e" vm="68">
        <f>_xlfn.IMAGE(wls_final[[#This Row],[Link]])</f>
        <v>#VALUE!</v>
      </c>
      <c r="D29" s="16" t="str">
        <f>HYPERLINK(wls_final[[#This Row],[Count]],wls_final[[#This Row],[FullName]])</f>
        <v>015_gozigh_mobile_app.png</v>
      </c>
      <c r="E29" s="9">
        <v>23</v>
      </c>
      <c r="F29" s="3" t="s">
        <v>595</v>
      </c>
      <c r="G29" s="2" t="s">
        <v>259</v>
      </c>
      <c r="H29" s="1" t="s">
        <v>2</v>
      </c>
      <c r="I29" s="1"/>
      <c r="J29" s="1"/>
      <c r="K29" s="1"/>
      <c r="L29" s="1"/>
      <c r="M29" s="1" t="s">
        <v>737</v>
      </c>
      <c r="N29" s="9" t="s">
        <v>738</v>
      </c>
      <c r="O29" s="2" t="s">
        <v>739</v>
      </c>
      <c r="P29" s="2" t="s">
        <v>740</v>
      </c>
      <c r="Q29" s="2" t="s">
        <v>741</v>
      </c>
      <c r="R29" s="2" t="s">
        <v>742</v>
      </c>
      <c r="S29" s="1"/>
      <c r="T29" s="1"/>
    </row>
    <row r="30" spans="3:20" ht="75" x14ac:dyDescent="0.25">
      <c r="C30" s="2" t="e" vm="69">
        <f>_xlfn.IMAGE(wls_final[[#This Row],[Link]])</f>
        <v>#VALUE!</v>
      </c>
      <c r="D30" s="16" t="str">
        <f>HYPERLINK(wls_final[[#This Row],[Count]],wls_final[[#This Row],[FullName]])</f>
        <v>016_gozigh_mobile_app.png</v>
      </c>
      <c r="E30" s="9">
        <v>24</v>
      </c>
      <c r="F30" s="3" t="s">
        <v>596</v>
      </c>
      <c r="G30" s="2" t="s">
        <v>260</v>
      </c>
      <c r="H30" s="1" t="s">
        <v>2</v>
      </c>
      <c r="I30" s="1"/>
      <c r="J30" s="1"/>
      <c r="K30" s="1"/>
      <c r="L30" s="1"/>
      <c r="M30" s="1" t="s">
        <v>743</v>
      </c>
      <c r="N30" s="9" t="s">
        <v>744</v>
      </c>
      <c r="O30" s="2" t="s">
        <v>745</v>
      </c>
      <c r="P30" s="2" t="s">
        <v>746</v>
      </c>
      <c r="Q30" s="2" t="s">
        <v>747</v>
      </c>
      <c r="R30" s="2" t="s">
        <v>748</v>
      </c>
      <c r="S30" s="1"/>
      <c r="T30" s="1"/>
    </row>
    <row r="31" spans="3:20" ht="75" x14ac:dyDescent="0.25">
      <c r="C31" s="2" t="e" vm="70">
        <f>_xlfn.IMAGE(wls_final[[#This Row],[Link]])</f>
        <v>#VALUE!</v>
      </c>
      <c r="D31" s="16" t="str">
        <f>HYPERLINK(wls_final[[#This Row],[Count]],wls_final[[#This Row],[FullName]])</f>
        <v>017_gozigh_mobile_app.png</v>
      </c>
      <c r="E31" s="9">
        <v>25</v>
      </c>
      <c r="F31" s="3" t="s">
        <v>597</v>
      </c>
      <c r="G31" s="2" t="s">
        <v>261</v>
      </c>
      <c r="H31" s="1" t="s">
        <v>2</v>
      </c>
      <c r="I31" s="1"/>
      <c r="J31" s="1"/>
      <c r="K31" s="1"/>
      <c r="L31" s="1"/>
      <c r="M31" s="1" t="s">
        <v>749</v>
      </c>
      <c r="N31" s="9" t="s">
        <v>750</v>
      </c>
      <c r="O31" s="2" t="s">
        <v>751</v>
      </c>
      <c r="P31" s="2" t="s">
        <v>752</v>
      </c>
      <c r="Q31" s="2" t="s">
        <v>753</v>
      </c>
      <c r="R31" s="2" t="s">
        <v>754</v>
      </c>
      <c r="S31" s="1"/>
      <c r="T31" s="1"/>
    </row>
    <row r="32" spans="3:20" ht="75" x14ac:dyDescent="0.25">
      <c r="C32" s="2" t="e" vm="71">
        <f>_xlfn.IMAGE(wls_final[[#This Row],[Link]])</f>
        <v>#VALUE!</v>
      </c>
      <c r="D32" s="16" t="str">
        <f>HYPERLINK(wls_final[[#This Row],[Count]],wls_final[[#This Row],[FullName]])</f>
        <v>018_gozigh_mobile_app.png</v>
      </c>
      <c r="E32" s="9">
        <v>26</v>
      </c>
      <c r="F32" s="3" t="s">
        <v>598</v>
      </c>
      <c r="G32" s="2" t="s">
        <v>262</v>
      </c>
      <c r="H32" s="1" t="s">
        <v>2</v>
      </c>
      <c r="I32" s="1"/>
      <c r="J32" s="1"/>
      <c r="K32" s="1"/>
      <c r="L32" s="1"/>
      <c r="M32" s="1" t="s">
        <v>755</v>
      </c>
      <c r="N32" s="9" t="s">
        <v>756</v>
      </c>
      <c r="O32" s="2" t="s">
        <v>757</v>
      </c>
      <c r="P32" s="2" t="s">
        <v>758</v>
      </c>
      <c r="Q32" s="2" t="s">
        <v>759</v>
      </c>
      <c r="R32" s="2" t="s">
        <v>760</v>
      </c>
      <c r="S32" s="1"/>
      <c r="T32" s="1"/>
    </row>
    <row r="33" spans="3:20" ht="75" x14ac:dyDescent="0.25">
      <c r="C33" s="2" t="e" vm="72">
        <f>_xlfn.IMAGE(wls_final[[#This Row],[Link]])</f>
        <v>#VALUE!</v>
      </c>
      <c r="D33" s="16" t="str">
        <f>HYPERLINK(wls_final[[#This Row],[Count]],wls_final[[#This Row],[FullName]])</f>
        <v>019_gozigh_mobile_app.png</v>
      </c>
      <c r="E33" s="9">
        <v>27</v>
      </c>
      <c r="F33" s="3" t="s">
        <v>599</v>
      </c>
      <c r="G33" s="2" t="s">
        <v>263</v>
      </c>
      <c r="H33" s="1" t="s">
        <v>2</v>
      </c>
      <c r="I33" s="1"/>
      <c r="J33" s="1"/>
      <c r="K33" s="1"/>
      <c r="L33" s="1"/>
      <c r="M33" s="1" t="s">
        <v>761</v>
      </c>
      <c r="N33" s="9" t="s">
        <v>762</v>
      </c>
      <c r="O33" s="2" t="s">
        <v>763</v>
      </c>
      <c r="P33" s="2" t="s">
        <v>764</v>
      </c>
      <c r="Q33" s="2" t="s">
        <v>765</v>
      </c>
      <c r="R33" s="2" t="s">
        <v>766</v>
      </c>
      <c r="S33" s="1"/>
      <c r="T33" s="1"/>
    </row>
    <row r="34" spans="3:20" x14ac:dyDescent="0.25">
      <c r="E34" s="2"/>
      <c r="I34" s="1"/>
      <c r="J34" s="1"/>
      <c r="K34" s="1"/>
      <c r="M34" s="2"/>
      <c r="N34" s="2"/>
      <c r="O34" s="2"/>
      <c r="P34" s="2"/>
      <c r="Q34" s="2"/>
      <c r="R34" s="2"/>
    </row>
    <row r="35" spans="3:20" x14ac:dyDescent="0.25">
      <c r="E35" s="2"/>
      <c r="I35" s="1"/>
      <c r="J35" s="1"/>
      <c r="K35" s="1"/>
      <c r="M35" s="2"/>
      <c r="N35" s="2"/>
      <c r="O35" s="2"/>
      <c r="P35" s="2"/>
      <c r="Q35" s="2"/>
      <c r="R35" s="2"/>
    </row>
    <row r="36" spans="3:20" x14ac:dyDescent="0.25">
      <c r="E36" s="2"/>
      <c r="I36" s="1"/>
      <c r="J36" s="1"/>
      <c r="K36" s="1"/>
      <c r="M36" s="2"/>
      <c r="N36" s="2"/>
      <c r="O36" s="2"/>
      <c r="P36" s="2"/>
      <c r="Q36" s="2"/>
      <c r="R36" s="2"/>
    </row>
    <row r="37" spans="3:20" x14ac:dyDescent="0.25">
      <c r="E37" s="2"/>
      <c r="I37" s="1"/>
      <c r="J37" s="1"/>
      <c r="K37" s="1"/>
      <c r="M37" s="2"/>
      <c r="N37" s="2"/>
      <c r="O37" s="2"/>
      <c r="P37" s="2"/>
      <c r="Q37" s="2"/>
      <c r="R37" s="2"/>
    </row>
  </sheetData>
  <phoneticPr fontId="3" type="noConversion"/>
  <pageMargins left="0.7" right="0.7" top="0.75" bottom="0.75" header="0.3" footer="0.3"/>
  <tableParts count="2">
    <tablePart r:id="rId1"/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D1EA3-1558-4A31-A470-F3591B763586}">
  <dimension ref="B2:O49"/>
  <sheetViews>
    <sheetView topLeftCell="A42" workbookViewId="0">
      <selection activeCell="C15" sqref="C15:E15"/>
    </sheetView>
  </sheetViews>
  <sheetFormatPr defaultRowHeight="15" x14ac:dyDescent="0.25"/>
  <cols>
    <col min="1" max="1" width="9.140625" style="1"/>
    <col min="2" max="2" width="10.5703125" style="4" bestFit="1" customWidth="1"/>
    <col min="3" max="3" width="29.140625" style="1" bestFit="1" customWidth="1"/>
    <col min="4" max="4" width="25.140625" style="1" bestFit="1" customWidth="1"/>
    <col min="5" max="5" width="12.28515625" style="1" customWidth="1"/>
    <col min="6" max="6" width="7.5703125" style="1" bestFit="1" customWidth="1"/>
    <col min="7" max="8" width="9.42578125" style="1" bestFit="1" customWidth="1"/>
    <col min="9" max="9" width="8.85546875" style="5" bestFit="1" customWidth="1"/>
    <col min="10" max="10" width="80.5703125" style="5" bestFit="1" customWidth="1"/>
    <col min="11" max="11" width="80.28515625" style="5" bestFit="1" customWidth="1"/>
    <col min="12" max="12" width="80.85546875" style="2" bestFit="1" customWidth="1"/>
    <col min="13" max="13" width="80.85546875" style="1" bestFit="1" customWidth="1"/>
    <col min="14" max="14" width="80.85546875" style="5" bestFit="1" customWidth="1"/>
    <col min="15" max="15" width="54.5703125" style="1" bestFit="1" customWidth="1"/>
    <col min="16" max="16384" width="9.140625" style="1"/>
  </cols>
  <sheetData>
    <row r="2" spans="2:15" ht="27" customHeight="1" x14ac:dyDescent="0.25">
      <c r="C2" s="24" t="s">
        <v>102</v>
      </c>
      <c r="D2" s="24"/>
      <c r="E2" s="24"/>
      <c r="F2" s="24" t="s">
        <v>103</v>
      </c>
      <c r="G2" s="24"/>
      <c r="H2" s="24"/>
      <c r="I2" s="24"/>
      <c r="K2" s="25" t="s">
        <v>51</v>
      </c>
      <c r="L2" s="25"/>
      <c r="M2" s="25"/>
    </row>
    <row r="3" spans="2:15" ht="27" customHeight="1" x14ac:dyDescent="0.25">
      <c r="B3" s="8" t="s">
        <v>38</v>
      </c>
      <c r="C3" s="21" t="s">
        <v>19</v>
      </c>
      <c r="D3" s="21"/>
      <c r="E3" s="21"/>
      <c r="F3" s="21"/>
      <c r="G3" s="21"/>
      <c r="H3" s="21"/>
      <c r="I3" s="21"/>
      <c r="K3" s="20" t="s">
        <v>146</v>
      </c>
      <c r="L3" s="20"/>
      <c r="M3" s="20"/>
    </row>
    <row r="4" spans="2:15" ht="27" customHeight="1" x14ac:dyDescent="0.25">
      <c r="B4" s="11" t="s">
        <v>13</v>
      </c>
      <c r="C4" s="22" t="s">
        <v>7</v>
      </c>
      <c r="D4" s="22"/>
      <c r="E4" s="22"/>
      <c r="F4" s="22"/>
      <c r="G4" s="22"/>
      <c r="H4" s="22"/>
      <c r="I4" s="22"/>
      <c r="K4" s="19" t="s">
        <v>147</v>
      </c>
      <c r="L4" s="19"/>
      <c r="M4" s="19"/>
    </row>
    <row r="5" spans="2:15" ht="27" customHeight="1" x14ac:dyDescent="0.25">
      <c r="B5" s="11" t="s">
        <v>14</v>
      </c>
      <c r="C5" s="22" t="s">
        <v>264</v>
      </c>
      <c r="D5" s="22"/>
      <c r="E5" s="22"/>
      <c r="F5" s="22"/>
      <c r="G5" s="22"/>
      <c r="H5" s="22"/>
      <c r="I5" s="22"/>
      <c r="K5" s="19"/>
      <c r="L5" s="19"/>
      <c r="M5" s="19"/>
    </row>
    <row r="6" spans="2:15" ht="27" customHeight="1" x14ac:dyDescent="0.25">
      <c r="B6" s="11" t="s">
        <v>29</v>
      </c>
      <c r="C6" s="22" t="s">
        <v>9</v>
      </c>
      <c r="D6" s="22"/>
      <c r="E6" s="22"/>
      <c r="F6" s="22"/>
      <c r="G6" s="22"/>
      <c r="H6" s="22"/>
      <c r="I6" s="22"/>
      <c r="K6" s="19"/>
      <c r="L6" s="19"/>
      <c r="M6" s="19"/>
    </row>
    <row r="7" spans="2:15" ht="27" customHeight="1" x14ac:dyDescent="0.25">
      <c r="B7" s="11" t="s">
        <v>10</v>
      </c>
      <c r="C7" s="22" t="s">
        <v>265</v>
      </c>
      <c r="D7" s="22"/>
      <c r="E7" s="22"/>
      <c r="F7" s="22" t="s">
        <v>265</v>
      </c>
      <c r="G7" s="22"/>
      <c r="H7" s="22"/>
      <c r="I7" s="22"/>
      <c r="K7" s="19"/>
      <c r="L7" s="19"/>
      <c r="M7" s="19"/>
    </row>
    <row r="8" spans="2:15" ht="27" customHeight="1" x14ac:dyDescent="0.25">
      <c r="B8" s="11" t="s">
        <v>15</v>
      </c>
      <c r="C8" s="22"/>
      <c r="D8" s="22"/>
      <c r="E8" s="22"/>
      <c r="F8" s="22"/>
      <c r="G8" s="22"/>
      <c r="H8" s="22"/>
      <c r="I8" s="22"/>
      <c r="K8" s="19"/>
      <c r="L8" s="19"/>
      <c r="M8" s="19"/>
    </row>
    <row r="9" spans="2:15" ht="27" customHeight="1" x14ac:dyDescent="0.25">
      <c r="B9" s="11" t="s">
        <v>32</v>
      </c>
      <c r="C9" s="23" t="str">
        <f>$C$3 &amp; $C$4 &amp; $C$5 &amp; $C$6 &amp; $C$7 &amp; $C$8</f>
        <v>https://github.com/RASBR/level_monitor/blob/main/mobile_screens/</v>
      </c>
      <c r="D9" s="23"/>
      <c r="E9" s="23"/>
      <c r="F9" s="23" t="str">
        <f xml:space="preserve"> "&lt;img src="""</f>
        <v>&lt;img src="</v>
      </c>
      <c r="G9" s="23"/>
      <c r="H9" s="23"/>
      <c r="I9" s="23"/>
      <c r="K9" s="19"/>
      <c r="L9" s="19"/>
      <c r="M9" s="19"/>
    </row>
    <row r="10" spans="2:15" ht="27" customHeight="1" x14ac:dyDescent="0.25">
      <c r="B10" s="11" t="s">
        <v>49</v>
      </c>
      <c r="C10" s="23" t="str">
        <f>"![img]("</f>
        <v>![img](</v>
      </c>
      <c r="D10" s="23"/>
      <c r="E10" s="23"/>
      <c r="F10" s="23" t="str">
        <f>""" alt="""</f>
        <v>" alt="</v>
      </c>
      <c r="G10" s="23"/>
      <c r="H10" s="23"/>
      <c r="I10" s="23"/>
      <c r="K10" s="19"/>
      <c r="L10" s="19"/>
      <c r="M10" s="19"/>
    </row>
    <row r="11" spans="2:15" ht="27" customHeight="1" x14ac:dyDescent="0.25">
      <c r="B11" s="11" t="s">
        <v>47</v>
      </c>
      <c r="C11" s="23" t="s">
        <v>18</v>
      </c>
      <c r="D11" s="23"/>
      <c r="E11" s="23"/>
      <c r="F11" s="23"/>
      <c r="G11" s="23"/>
      <c r="H11" s="23"/>
      <c r="I11" s="23"/>
      <c r="K11" s="19"/>
      <c r="L11" s="19"/>
      <c r="M11" s="19"/>
    </row>
    <row r="12" spans="2:15" ht="9" customHeight="1" x14ac:dyDescent="0.25">
      <c r="B12" s="12"/>
      <c r="C12" s="10"/>
      <c r="D12" s="10"/>
      <c r="E12" s="10"/>
      <c r="F12" s="14"/>
      <c r="G12" s="14"/>
      <c r="H12" s="14"/>
      <c r="I12" s="14"/>
    </row>
    <row r="13" spans="2:15" ht="27" customHeight="1" x14ac:dyDescent="0.25">
      <c r="B13" s="11" t="s">
        <v>50</v>
      </c>
      <c r="C13" s="17"/>
      <c r="D13" s="17"/>
      <c r="E13" s="17"/>
      <c r="F13" s="17"/>
      <c r="G13" s="17"/>
      <c r="H13" s="17"/>
      <c r="I13" s="17"/>
      <c r="M13" s="2"/>
      <c r="N13" s="2"/>
      <c r="O13" s="2"/>
    </row>
    <row r="14" spans="2:15" ht="27" customHeight="1" x14ac:dyDescent="0.25">
      <c r="B14" s="11" t="s">
        <v>46</v>
      </c>
      <c r="C14" s="17">
        <v>128</v>
      </c>
      <c r="D14" s="17"/>
      <c r="E14" s="17"/>
      <c r="F14" s="17"/>
      <c r="G14" s="17"/>
      <c r="H14" s="17"/>
      <c r="I14" s="17"/>
      <c r="J14" s="1"/>
      <c r="M14" s="2"/>
      <c r="N14" s="2"/>
      <c r="O14" s="2"/>
    </row>
    <row r="15" spans="2:15" ht="27" customHeight="1" x14ac:dyDescent="0.25">
      <c r="B15" s="11" t="s">
        <v>48</v>
      </c>
      <c r="C15" s="18" t="str">
        <f>IF($C$13+$C$14=0,"",IF($C$13=0," =x"&amp; $C$14,IF($C$14=0," ="&amp; $C$13 &amp; "x"," ="&amp; $C$13 &amp; "x" &amp; $C$14)))</f>
        <v xml:space="preserve"> =x128</v>
      </c>
      <c r="D15" s="18"/>
      <c r="E15" s="18"/>
      <c r="F15" s="18" t="str">
        <f>IF($F$13+$F$14=0,"""&gt;",IF($F$13=0,""" height="""&amp; $F$14 &amp; """&gt;",IF($F$14=0,""" width="""&amp; $F$13 &amp; """&gt;",""" width=""" &amp; $F$13 &amp; """ height=""" &amp; $F$14 &amp; """&gt;")))</f>
        <v>"&gt;</v>
      </c>
      <c r="G15" s="18"/>
      <c r="H15" s="18"/>
      <c r="I15" s="18"/>
    </row>
    <row r="19" spans="2:15" x14ac:dyDescent="0.25">
      <c r="B19" s="4" t="s">
        <v>55</v>
      </c>
      <c r="C19" s="1" t="s">
        <v>6</v>
      </c>
      <c r="D19" s="1" t="s">
        <v>0</v>
      </c>
      <c r="E19" s="1" t="s">
        <v>1</v>
      </c>
      <c r="F19" s="1" t="s">
        <v>26</v>
      </c>
      <c r="G19" s="1" t="s">
        <v>23</v>
      </c>
      <c r="H19" s="1" t="s">
        <v>24</v>
      </c>
      <c r="I19" s="1" t="s">
        <v>58</v>
      </c>
      <c r="J19" s="6" t="s">
        <v>35</v>
      </c>
      <c r="K19" s="6" t="s">
        <v>34</v>
      </c>
      <c r="L19" s="6" t="s">
        <v>33</v>
      </c>
      <c r="M19" s="6" t="s">
        <v>45</v>
      </c>
      <c r="N19" s="5" t="s">
        <v>56</v>
      </c>
      <c r="O19" s="1" t="s">
        <v>101</v>
      </c>
    </row>
    <row r="20" spans="2:15" ht="75" x14ac:dyDescent="0.25">
      <c r="B20" s="4">
        <v>1</v>
      </c>
      <c r="C20" s="1" t="s">
        <v>566</v>
      </c>
      <c r="D20" s="1" t="s">
        <v>244</v>
      </c>
      <c r="E20" s="1" t="s">
        <v>2</v>
      </c>
      <c r="F20" s="15"/>
      <c r="G20" s="15"/>
      <c r="H20" s="15"/>
      <c r="I20" s="15"/>
      <c r="J20" s="7" t="str">
        <f>$C$9 &amp; wls_setup[[#This Row],[FullName]] &amp; $C$11</f>
        <v>https://github.com/RASBR/level_monitor/blob/main/mobile_screens/000_gozigh_mobile_app.png?raw=true</v>
      </c>
      <c r="K20" s="5" t="str">
        <f>$C$10 &amp; wls_setup[[#This Row],[Link]] &amp; $C$15 &amp; ")"</f>
        <v>![img](https://github.com/RASBR/level_monitor/blob/main/mobile_screens/000_gozigh_mobile_app.png?raw=true =x128)</v>
      </c>
      <c r="L20" s="5" t="str">
        <f>"[" &amp; wls_setup[[#This Row],[MD-ImageOnly]] &amp; "](url)"</f>
        <v>[![img](https://github.com/RASBR/level_monitor/blob/main/mobile_screens/000_gozigh_mobile_app.png?raw=true =x128)](url)</v>
      </c>
      <c r="M20" s="5" t="str">
        <f>"[" &amp; wls_setup[[#This Row],[MD-ImageOnly]] &amp; "](" &amp; wls_setup[[#This Row],[Link]] &amp; ")"</f>
        <v>[![img](https://github.com/RASBR/level_monitor/blob/main/mobile_screens/000_gozigh_mobile_app.png?raw=true =x128)](https://github.com/RASBR/level_monitor/blob/main/mobile_screens/000_gozigh_mobile_app.png?raw=true)</v>
      </c>
      <c r="N20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[![img](https://github.com/RASBR/level_monitor/blob/main/mobile_screens/000_gozigh_mobile_app.png?raw=true =x128)](https://github.com/RASBR/level_monitor/blob/main/mobile_screens/000_gozigh_mobile_app.png?raw=true) | 000_gozigh_mobile_app.png |  |</v>
      </c>
      <c r="O20" s="6" t="str">
        <f>$F$9 &amp; $F$7 &amp; $F$8  &amp; wls_setup[[#This Row],[FullName]] &amp; $F$10 &amp; wls_setup[[#This Row],[FullName]] &amp; $F$15</f>
        <v>&lt;img src="mobile_screens/000_gozigh_mobile_app.png" alt="000_gozigh_mobile_app.png"&gt;</v>
      </c>
    </row>
    <row r="21" spans="2:15" ht="75" x14ac:dyDescent="0.25">
      <c r="B21" s="4">
        <v>2</v>
      </c>
      <c r="C21" s="1" t="s">
        <v>567</v>
      </c>
      <c r="D21" s="1" t="s">
        <v>245</v>
      </c>
      <c r="E21" s="1" t="s">
        <v>2</v>
      </c>
      <c r="F21" s="15"/>
      <c r="G21" s="15"/>
      <c r="H21" s="15"/>
      <c r="I21" s="15"/>
      <c r="J21" s="7" t="str">
        <f>$C$9 &amp; wls_setup[[#This Row],[FullName]] &amp; $C$11</f>
        <v>https://github.com/RASBR/level_monitor/blob/main/mobile_screens/001_gozigh_mobile_app.png?raw=true</v>
      </c>
      <c r="K21" s="5" t="str">
        <f>$C$10 &amp; wls_setup[[#This Row],[Link]] &amp; $C$15 &amp; ")"</f>
        <v>![img](https://github.com/RASBR/level_monitor/blob/main/mobile_screens/001_gozigh_mobile_app.png?raw=true =x128)</v>
      </c>
      <c r="L21" s="5" t="str">
        <f>"[" &amp; wls_setup[[#This Row],[MD-ImageOnly]] &amp; "](url)"</f>
        <v>[![img](https://github.com/RASBR/level_monitor/blob/main/mobile_screens/001_gozigh_mobile_app.png?raw=true =x128)](url)</v>
      </c>
      <c r="M21" s="5" t="str">
        <f>"[" &amp; wls_setup[[#This Row],[MD-ImageOnly]] &amp; "](" &amp; wls_setup[[#This Row],[Link]] &amp; ")"</f>
        <v>[![img](https://github.com/RASBR/level_monitor/blob/main/mobile_screens/001_gozigh_mobile_app.png?raw=true =x128)](https://github.com/RASBR/level_monitor/blob/main/mobile_screens/001_gozigh_mobile_app.png?raw=true)</v>
      </c>
      <c r="N21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[![img](https://github.com/RASBR/level_monitor/blob/main/mobile_screens/001_gozigh_mobile_app.png?raw=true =x128)](https://github.com/RASBR/level_monitor/blob/main/mobile_screens/001_gozigh_mobile_app.png?raw=true) | 001_gozigh_mobile_app.png |  |</v>
      </c>
      <c r="O21" s="6" t="str">
        <f>$F$9 &amp; $F$7 &amp; $F$8  &amp; wls_setup[[#This Row],[FullName]] &amp; $F$10 &amp; wls_setup[[#This Row],[FullName]] &amp; $F$15</f>
        <v>&lt;img src="mobile_screens/001_gozigh_mobile_app.png" alt="001_gozigh_mobile_app.png"&gt;</v>
      </c>
    </row>
    <row r="22" spans="2:15" ht="75" x14ac:dyDescent="0.25">
      <c r="B22" s="4">
        <v>3</v>
      </c>
      <c r="C22" s="1" t="s">
        <v>568</v>
      </c>
      <c r="D22" s="1" t="s">
        <v>569</v>
      </c>
      <c r="E22" s="1" t="s">
        <v>2</v>
      </c>
      <c r="F22" s="15"/>
      <c r="G22" s="15"/>
      <c r="H22" s="15"/>
      <c r="I22" s="15"/>
      <c r="J22" s="7" t="str">
        <f>$C$9 &amp; wls_setup[[#This Row],[FullName]] &amp; $C$11</f>
        <v>https://github.com/RASBR/level_monitor/blob/main/mobile_screens/001_gozigh_mobile_app_01.png?raw=true</v>
      </c>
      <c r="K22" s="5" t="str">
        <f>$C$10 &amp; wls_setup[[#This Row],[Link]] &amp; $C$15 &amp; ")"</f>
        <v>![img](https://github.com/RASBR/level_monitor/blob/main/mobile_screens/001_gozigh_mobile_app_01.png?raw=true =x128)</v>
      </c>
      <c r="L22" s="5" t="str">
        <f>"[" &amp; wls_setup[[#This Row],[MD-ImageOnly]] &amp; "](url)"</f>
        <v>[![img](https://github.com/RASBR/level_monitor/blob/main/mobile_screens/001_gozigh_mobile_app_01.png?raw=true =x128)](url)</v>
      </c>
      <c r="M22" s="5" t="str">
        <f>"[" &amp; wls_setup[[#This Row],[MD-ImageOnly]] &amp; "](" &amp; wls_setup[[#This Row],[Link]] &amp; ")"</f>
        <v>[![img](https://github.com/RASBR/level_monitor/blob/main/mobile_screens/001_gozigh_mobile_app_01.png?raw=true =x128)](https://github.com/RASBR/level_monitor/blob/main/mobile_screens/001_gozigh_mobile_app_01.png?raw=true)</v>
      </c>
      <c r="N22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[![img](https://github.com/RASBR/level_monitor/blob/main/mobile_screens/001_gozigh_mobile_app_01.png?raw=true =x128)](https://github.com/RASBR/level_monitor/blob/main/mobile_screens/001_gozigh_mobile_app_01.png?raw=true) | 001_gozigh_mobile_app_01.png |  |</v>
      </c>
      <c r="O22" s="6" t="str">
        <f>$F$9 &amp; $F$7 &amp; $F$8  &amp; wls_setup[[#This Row],[FullName]] &amp; $F$10 &amp; wls_setup[[#This Row],[FullName]] &amp; $F$15</f>
        <v>&lt;img src="mobile_screens/001_gozigh_mobile_app_01.png" alt="001_gozigh_mobile_app_01.png"&gt;</v>
      </c>
    </row>
    <row r="23" spans="2:15" ht="75" x14ac:dyDescent="0.25">
      <c r="B23" s="4">
        <v>4</v>
      </c>
      <c r="C23" s="1" t="s">
        <v>570</v>
      </c>
      <c r="D23" s="1" t="s">
        <v>246</v>
      </c>
      <c r="E23" s="1" t="s">
        <v>2</v>
      </c>
      <c r="F23" s="15"/>
      <c r="G23" s="15"/>
      <c r="H23" s="15"/>
      <c r="I23" s="15"/>
      <c r="J23" s="7" t="str">
        <f>$C$9 &amp; wls_setup[[#This Row],[FullName]] &amp; $C$11</f>
        <v>https://github.com/RASBR/level_monitor/blob/main/mobile_screens/002_gozigh_mobile_app.png?raw=true</v>
      </c>
      <c r="K23" s="5" t="str">
        <f>$C$10 &amp; wls_setup[[#This Row],[Link]] &amp; $C$15 &amp; ")"</f>
        <v>![img](https://github.com/RASBR/level_monitor/blob/main/mobile_screens/002_gozigh_mobile_app.png?raw=true =x128)</v>
      </c>
      <c r="L23" s="5" t="str">
        <f>"[" &amp; wls_setup[[#This Row],[MD-ImageOnly]] &amp; "](url)"</f>
        <v>[![img](https://github.com/RASBR/level_monitor/blob/main/mobile_screens/002_gozigh_mobile_app.png?raw=true =x128)](url)</v>
      </c>
      <c r="M23" s="5" t="str">
        <f>"[" &amp; wls_setup[[#This Row],[MD-ImageOnly]] &amp; "](" &amp; wls_setup[[#This Row],[Link]] &amp; ")"</f>
        <v>[![img](https://github.com/RASBR/level_monitor/blob/main/mobile_screens/002_gozigh_mobile_app.png?raw=true =x128)](https://github.com/RASBR/level_monitor/blob/main/mobile_screens/002_gozigh_mobile_app.png?raw=true)</v>
      </c>
      <c r="N23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[![img](https://github.com/RASBR/level_monitor/blob/main/mobile_screens/002_gozigh_mobile_app.png?raw=true =x128)](https://github.com/RASBR/level_monitor/blob/main/mobile_screens/002_gozigh_mobile_app.png?raw=true) | 002_gozigh_mobile_app.png |  |</v>
      </c>
      <c r="O23" s="6" t="str">
        <f>$F$9 &amp; $F$7 &amp; $F$8  &amp; wls_setup[[#This Row],[FullName]] &amp; $F$10 &amp; wls_setup[[#This Row],[FullName]] &amp; $F$15</f>
        <v>&lt;img src="mobile_screens/002_gozigh_mobile_app.png" alt="002_gozigh_mobile_app.png"&gt;</v>
      </c>
    </row>
    <row r="24" spans="2:15" ht="75" x14ac:dyDescent="0.25">
      <c r="B24" s="4">
        <v>5</v>
      </c>
      <c r="C24" s="1" t="s">
        <v>571</v>
      </c>
      <c r="D24" s="1" t="s">
        <v>572</v>
      </c>
      <c r="E24" s="1" t="s">
        <v>2</v>
      </c>
      <c r="F24" s="15"/>
      <c r="G24" s="15"/>
      <c r="H24" s="15"/>
      <c r="I24" s="15"/>
      <c r="J24" s="7" t="str">
        <f>$C$9 &amp; wls_setup[[#This Row],[FullName]] &amp; $C$11</f>
        <v>https://github.com/RASBR/level_monitor/blob/main/mobile_screens/002_gozigh_mobile_app_01.png?raw=true</v>
      </c>
      <c r="K24" s="5" t="str">
        <f>$C$10 &amp; wls_setup[[#This Row],[Link]] &amp; $C$15 &amp; ")"</f>
        <v>![img](https://github.com/RASBR/level_monitor/blob/main/mobile_screens/002_gozigh_mobile_app_01.png?raw=true =x128)</v>
      </c>
      <c r="L24" s="5" t="str">
        <f>"[" &amp; wls_setup[[#This Row],[MD-ImageOnly]] &amp; "](url)"</f>
        <v>[![img](https://github.com/RASBR/level_monitor/blob/main/mobile_screens/002_gozigh_mobile_app_01.png?raw=true =x128)](url)</v>
      </c>
      <c r="M24" s="5" t="str">
        <f>"[" &amp; wls_setup[[#This Row],[MD-ImageOnly]] &amp; "](" &amp; wls_setup[[#This Row],[Link]] &amp; ")"</f>
        <v>[![img](https://github.com/RASBR/level_monitor/blob/main/mobile_screens/002_gozigh_mobile_app_01.png?raw=true =x128)](https://github.com/RASBR/level_monitor/blob/main/mobile_screens/002_gozigh_mobile_app_01.png?raw=true)</v>
      </c>
      <c r="N24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[![img](https://github.com/RASBR/level_monitor/blob/main/mobile_screens/002_gozigh_mobile_app_01.png?raw=true =x128)](https://github.com/RASBR/level_monitor/blob/main/mobile_screens/002_gozigh_mobile_app_01.png?raw=true) | 002_gozigh_mobile_app_01.png |  |</v>
      </c>
      <c r="O24" s="6" t="str">
        <f>$F$9 &amp; $F$7 &amp; $F$8  &amp; wls_setup[[#This Row],[FullName]] &amp; $F$10 &amp; wls_setup[[#This Row],[FullName]] &amp; $F$15</f>
        <v>&lt;img src="mobile_screens/002_gozigh_mobile_app_01.png" alt="002_gozigh_mobile_app_01.png"&gt;</v>
      </c>
    </row>
    <row r="25" spans="2:15" ht="75" x14ac:dyDescent="0.25">
      <c r="B25" s="4">
        <v>6</v>
      </c>
      <c r="C25" s="1" t="s">
        <v>573</v>
      </c>
      <c r="D25" s="1" t="s">
        <v>247</v>
      </c>
      <c r="E25" s="1" t="s">
        <v>2</v>
      </c>
      <c r="F25" s="15"/>
      <c r="G25" s="15"/>
      <c r="H25" s="15"/>
      <c r="I25" s="15"/>
      <c r="J25" s="7" t="str">
        <f>$C$9 &amp; wls_setup[[#This Row],[FullName]] &amp; $C$11</f>
        <v>https://github.com/RASBR/level_monitor/blob/main/mobile_screens/003_gozigh_mobile_app.png?raw=true</v>
      </c>
      <c r="K25" s="5" t="str">
        <f>$C$10 &amp; wls_setup[[#This Row],[Link]] &amp; $C$15 &amp; ")"</f>
        <v>![img](https://github.com/RASBR/level_monitor/blob/main/mobile_screens/003_gozigh_mobile_app.png?raw=true =x128)</v>
      </c>
      <c r="L25" s="5" t="str">
        <f>"[" &amp; wls_setup[[#This Row],[MD-ImageOnly]] &amp; "](url)"</f>
        <v>[![img](https://github.com/RASBR/level_monitor/blob/main/mobile_screens/003_gozigh_mobile_app.png?raw=true =x128)](url)</v>
      </c>
      <c r="M25" s="5" t="str">
        <f>"[" &amp; wls_setup[[#This Row],[MD-ImageOnly]] &amp; "](" &amp; wls_setup[[#This Row],[Link]] &amp; ")"</f>
        <v>[![img](https://github.com/RASBR/level_monitor/blob/main/mobile_screens/003_gozigh_mobile_app.png?raw=true =x128)](https://github.com/RASBR/level_monitor/blob/main/mobile_screens/003_gozigh_mobile_app.png?raw=true)</v>
      </c>
      <c r="N25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[![img](https://github.com/RASBR/level_monitor/blob/main/mobile_screens/003_gozigh_mobile_app.png?raw=true =x128)](https://github.com/RASBR/level_monitor/blob/main/mobile_screens/003_gozigh_mobile_app.png?raw=true) | 003_gozigh_mobile_app.png |  |</v>
      </c>
      <c r="O25" s="6" t="str">
        <f>$F$9 &amp; $F$7 &amp; $F$8  &amp; wls_setup[[#This Row],[FullName]] &amp; $F$10 &amp; wls_setup[[#This Row],[FullName]] &amp; $F$15</f>
        <v>&lt;img src="mobile_screens/003_gozigh_mobile_app.png" alt="003_gozigh_mobile_app.png"&gt;</v>
      </c>
    </row>
    <row r="26" spans="2:15" ht="75" x14ac:dyDescent="0.25">
      <c r="B26" s="4">
        <v>7</v>
      </c>
      <c r="C26" s="1" t="s">
        <v>574</v>
      </c>
      <c r="D26" s="1" t="s">
        <v>248</v>
      </c>
      <c r="E26" s="1" t="s">
        <v>2</v>
      </c>
      <c r="F26" s="15"/>
      <c r="G26" s="15"/>
      <c r="H26" s="15"/>
      <c r="I26" s="15"/>
      <c r="J26" s="7" t="str">
        <f>$C$9 &amp; wls_setup[[#This Row],[FullName]] &amp; $C$11</f>
        <v>https://github.com/RASBR/level_monitor/blob/main/mobile_screens/004_gozigh_mobile_app.png?raw=true</v>
      </c>
      <c r="K26" s="5" t="str">
        <f>$C$10 &amp; wls_setup[[#This Row],[Link]] &amp; $C$15 &amp; ")"</f>
        <v>![img](https://github.com/RASBR/level_monitor/blob/main/mobile_screens/004_gozigh_mobile_app.png?raw=true =x128)</v>
      </c>
      <c r="L26" s="5" t="str">
        <f>"[" &amp; wls_setup[[#This Row],[MD-ImageOnly]] &amp; "](url)"</f>
        <v>[![img](https://github.com/RASBR/level_monitor/blob/main/mobile_screens/004_gozigh_mobile_app.png?raw=true =x128)](url)</v>
      </c>
      <c r="M26" s="5" t="str">
        <f>"[" &amp; wls_setup[[#This Row],[MD-ImageOnly]] &amp; "](" &amp; wls_setup[[#This Row],[Link]] &amp; ")"</f>
        <v>[![img](https://github.com/RASBR/level_monitor/blob/main/mobile_screens/004_gozigh_mobile_app.png?raw=true =x128)](https://github.com/RASBR/level_monitor/blob/main/mobile_screens/004_gozigh_mobile_app.png?raw=true)</v>
      </c>
      <c r="N26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[![img](https://github.com/RASBR/level_monitor/blob/main/mobile_screens/004_gozigh_mobile_app.png?raw=true =x128)](https://github.com/RASBR/level_monitor/blob/main/mobile_screens/004_gozigh_mobile_app.png?raw=true) | 004_gozigh_mobile_app.png |  |</v>
      </c>
      <c r="O26" s="6" t="str">
        <f>$F$9 &amp; $F$7 &amp; $F$8  &amp; wls_setup[[#This Row],[FullName]] &amp; $F$10 &amp; wls_setup[[#This Row],[FullName]] &amp; $F$15</f>
        <v>&lt;img src="mobile_screens/004_gozigh_mobile_app.png" alt="004_gozigh_mobile_app.png"&gt;</v>
      </c>
    </row>
    <row r="27" spans="2:15" ht="75" x14ac:dyDescent="0.25">
      <c r="B27" s="4">
        <v>8</v>
      </c>
      <c r="C27" s="1" t="s">
        <v>575</v>
      </c>
      <c r="D27" s="1" t="s">
        <v>249</v>
      </c>
      <c r="E27" s="1" t="s">
        <v>2</v>
      </c>
      <c r="F27" s="15"/>
      <c r="G27" s="15"/>
      <c r="H27" s="15"/>
      <c r="I27" s="15"/>
      <c r="J27" s="7" t="str">
        <f>$C$9 &amp; wls_setup[[#This Row],[FullName]] &amp; $C$11</f>
        <v>https://github.com/RASBR/level_monitor/blob/main/mobile_screens/005_gozigh_mobile_app.png?raw=true</v>
      </c>
      <c r="K27" s="5" t="str">
        <f>$C$10 &amp; wls_setup[[#This Row],[Link]] &amp; $C$15 &amp; ")"</f>
        <v>![img](https://github.com/RASBR/level_monitor/blob/main/mobile_screens/005_gozigh_mobile_app.png?raw=true =x128)</v>
      </c>
      <c r="L27" s="5" t="str">
        <f>"[" &amp; wls_setup[[#This Row],[MD-ImageOnly]] &amp; "](url)"</f>
        <v>[![img](https://github.com/RASBR/level_monitor/blob/main/mobile_screens/005_gozigh_mobile_app.png?raw=true =x128)](url)</v>
      </c>
      <c r="M27" s="5" t="str">
        <f>"[" &amp; wls_setup[[#This Row],[MD-ImageOnly]] &amp; "](" &amp; wls_setup[[#This Row],[Link]] &amp; ")"</f>
        <v>[![img](https://github.com/RASBR/level_monitor/blob/main/mobile_screens/005_gozigh_mobile_app.png?raw=true =x128)](https://github.com/RASBR/level_monitor/blob/main/mobile_screens/005_gozigh_mobile_app.png?raw=true)</v>
      </c>
      <c r="N27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[![img](https://github.com/RASBR/level_monitor/blob/main/mobile_screens/005_gozigh_mobile_app.png?raw=true =x128)](https://github.com/RASBR/level_monitor/blob/main/mobile_screens/005_gozigh_mobile_app.png?raw=true) | 005_gozigh_mobile_app.png |  |</v>
      </c>
      <c r="O27" s="6" t="str">
        <f>$F$9 &amp; $F$7 &amp; $F$8  &amp; wls_setup[[#This Row],[FullName]] &amp; $F$10 &amp; wls_setup[[#This Row],[FullName]] &amp; $F$15</f>
        <v>&lt;img src="mobile_screens/005_gozigh_mobile_app.png" alt="005_gozigh_mobile_app.png"&gt;</v>
      </c>
    </row>
    <row r="28" spans="2:15" ht="75" x14ac:dyDescent="0.25">
      <c r="B28" s="4">
        <v>9</v>
      </c>
      <c r="C28" s="1" t="s">
        <v>576</v>
      </c>
      <c r="D28" s="1" t="s">
        <v>577</v>
      </c>
      <c r="E28" s="1" t="s">
        <v>2</v>
      </c>
      <c r="F28" s="15"/>
      <c r="G28" s="15"/>
      <c r="H28" s="15"/>
      <c r="I28" s="15"/>
      <c r="J28" s="7" t="str">
        <f>$C$9 &amp; wls_setup[[#This Row],[FullName]] &amp; $C$11</f>
        <v>https://github.com/RASBR/level_monitor/blob/main/mobile_screens/005_gozigh_mobile_app_01.png?raw=true</v>
      </c>
      <c r="K28" s="5" t="str">
        <f>$C$10 &amp; wls_setup[[#This Row],[Link]] &amp; $C$15 &amp; ")"</f>
        <v>![img](https://github.com/RASBR/level_monitor/blob/main/mobile_screens/005_gozigh_mobile_app_01.png?raw=true =x128)</v>
      </c>
      <c r="L28" s="5" t="str">
        <f>"[" &amp; wls_setup[[#This Row],[MD-ImageOnly]] &amp; "](url)"</f>
        <v>[![img](https://github.com/RASBR/level_monitor/blob/main/mobile_screens/005_gozigh_mobile_app_01.png?raw=true =x128)](url)</v>
      </c>
      <c r="M28" s="5" t="str">
        <f>"[" &amp; wls_setup[[#This Row],[MD-ImageOnly]] &amp; "](" &amp; wls_setup[[#This Row],[Link]] &amp; ")"</f>
        <v>[![img](https://github.com/RASBR/level_monitor/blob/main/mobile_screens/005_gozigh_mobile_app_01.png?raw=true =x128)](https://github.com/RASBR/level_monitor/blob/main/mobile_screens/005_gozigh_mobile_app_01.png?raw=true)</v>
      </c>
      <c r="N28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[![img](https://github.com/RASBR/level_monitor/blob/main/mobile_screens/005_gozigh_mobile_app_01.png?raw=true =x128)](https://github.com/RASBR/level_monitor/blob/main/mobile_screens/005_gozigh_mobile_app_01.png?raw=true) | 005_gozigh_mobile_app_01.png |  |</v>
      </c>
      <c r="O28" s="6" t="str">
        <f>$F$9 &amp; $F$7 &amp; $F$8  &amp; wls_setup[[#This Row],[FullName]] &amp; $F$10 &amp; wls_setup[[#This Row],[FullName]] &amp; $F$15</f>
        <v>&lt;img src="mobile_screens/005_gozigh_mobile_app_01.png" alt="005_gozigh_mobile_app_01.png"&gt;</v>
      </c>
    </row>
    <row r="29" spans="2:15" ht="75" x14ac:dyDescent="0.25">
      <c r="B29" s="4">
        <v>10</v>
      </c>
      <c r="C29" s="1" t="s">
        <v>580</v>
      </c>
      <c r="D29" s="1" t="s">
        <v>250</v>
      </c>
      <c r="E29" s="1" t="s">
        <v>2</v>
      </c>
      <c r="F29" s="15"/>
      <c r="G29" s="15"/>
      <c r="H29" s="15"/>
      <c r="I29" s="15"/>
      <c r="J29" s="7" t="str">
        <f>$C$9 &amp; wls_setup[[#This Row],[FullName]] &amp; $C$11</f>
        <v>https://github.com/RASBR/level_monitor/blob/main/mobile_screens/006_gozigh_mobile_app.png?raw=true</v>
      </c>
      <c r="K29" s="5" t="str">
        <f>$C$10 &amp; wls_setup[[#This Row],[Link]] &amp; $C$15 &amp; ")"</f>
        <v>![img](https://github.com/RASBR/level_monitor/blob/main/mobile_screens/006_gozigh_mobile_app.png?raw=true =x128)</v>
      </c>
      <c r="L29" s="5" t="str">
        <f>"[" &amp; wls_setup[[#This Row],[MD-ImageOnly]] &amp; "](url)"</f>
        <v>[![img](https://github.com/RASBR/level_monitor/blob/main/mobile_screens/006_gozigh_mobile_app.png?raw=true =x128)](url)</v>
      </c>
      <c r="M29" s="5" t="str">
        <f>"[" &amp; wls_setup[[#This Row],[MD-ImageOnly]] &amp; "](" &amp; wls_setup[[#This Row],[Link]] &amp; ")"</f>
        <v>[![img](https://github.com/RASBR/level_monitor/blob/main/mobile_screens/006_gozigh_mobile_app.png?raw=true =x128)](https://github.com/RASBR/level_monitor/blob/main/mobile_screens/006_gozigh_mobile_app.png?raw=true)</v>
      </c>
      <c r="N29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[![img](https://github.com/RASBR/level_monitor/blob/main/mobile_screens/006_gozigh_mobile_app.png?raw=true =x128)](https://github.com/RASBR/level_monitor/blob/main/mobile_screens/006_gozigh_mobile_app.png?raw=true) | 006_gozigh_mobile_app.png |  |</v>
      </c>
      <c r="O29" s="6" t="str">
        <f>$F$9 &amp; $F$7 &amp; $F$8  &amp; wls_setup[[#This Row],[FullName]] &amp; $F$10 &amp; wls_setup[[#This Row],[FullName]] &amp; $F$15</f>
        <v>&lt;img src="mobile_screens/006_gozigh_mobile_app.png" alt="006_gozigh_mobile_app.png"&gt;</v>
      </c>
    </row>
    <row r="30" spans="2:15" ht="75" x14ac:dyDescent="0.25">
      <c r="B30" s="4">
        <v>11</v>
      </c>
      <c r="C30" s="1" t="s">
        <v>581</v>
      </c>
      <c r="D30" s="1" t="s">
        <v>582</v>
      </c>
      <c r="E30" s="1" t="s">
        <v>2</v>
      </c>
      <c r="F30" s="15"/>
      <c r="G30" s="15"/>
      <c r="H30" s="15"/>
      <c r="I30" s="15"/>
      <c r="J30" s="7" t="str">
        <f>$C$9 &amp; wls_setup[[#This Row],[FullName]] &amp; $C$11</f>
        <v>https://github.com/RASBR/level_monitor/blob/main/mobile_screens/006_gozigh_mobile_app_01.png?raw=true</v>
      </c>
      <c r="K30" s="5" t="str">
        <f>$C$10 &amp; wls_setup[[#This Row],[Link]] &amp; $C$15 &amp; ")"</f>
        <v>![img](https://github.com/RASBR/level_monitor/blob/main/mobile_screens/006_gozigh_mobile_app_01.png?raw=true =x128)</v>
      </c>
      <c r="L30" s="5" t="str">
        <f>"[" &amp; wls_setup[[#This Row],[MD-ImageOnly]] &amp; "](url)"</f>
        <v>[![img](https://github.com/RASBR/level_monitor/blob/main/mobile_screens/006_gozigh_mobile_app_01.png?raw=true =x128)](url)</v>
      </c>
      <c r="M30" s="5" t="str">
        <f>"[" &amp; wls_setup[[#This Row],[MD-ImageOnly]] &amp; "](" &amp; wls_setup[[#This Row],[Link]] &amp; ")"</f>
        <v>[![img](https://github.com/RASBR/level_monitor/blob/main/mobile_screens/006_gozigh_mobile_app_01.png?raw=true =x128)](https://github.com/RASBR/level_monitor/blob/main/mobile_screens/006_gozigh_mobile_app_01.png?raw=true)</v>
      </c>
      <c r="N30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[![img](https://github.com/RASBR/level_monitor/blob/main/mobile_screens/006_gozigh_mobile_app_01.png?raw=true =x128)](https://github.com/RASBR/level_monitor/blob/main/mobile_screens/006_gozigh_mobile_app_01.png?raw=true) | 006_gozigh_mobile_app_01.png |  |</v>
      </c>
      <c r="O30" s="6" t="str">
        <f>$F$9 &amp; $F$7 &amp; $F$8  &amp; wls_setup[[#This Row],[FullName]] &amp; $F$10 &amp; wls_setup[[#This Row],[FullName]] &amp; $F$15</f>
        <v>&lt;img src="mobile_screens/006_gozigh_mobile_app_01.png" alt="006_gozigh_mobile_app_01.png"&gt;</v>
      </c>
    </row>
    <row r="31" spans="2:15" ht="75" x14ac:dyDescent="0.25">
      <c r="B31" s="4">
        <v>12</v>
      </c>
      <c r="C31" s="1" t="s">
        <v>583</v>
      </c>
      <c r="D31" s="1" t="s">
        <v>251</v>
      </c>
      <c r="E31" s="1" t="s">
        <v>2</v>
      </c>
      <c r="F31" s="15"/>
      <c r="G31" s="15"/>
      <c r="H31" s="15"/>
      <c r="I31" s="15"/>
      <c r="J31" s="7" t="str">
        <f>$C$9 &amp; wls_setup[[#This Row],[FullName]] &amp; $C$11</f>
        <v>https://github.com/RASBR/level_monitor/blob/main/mobile_screens/007_gozigh_mobile_app.png?raw=true</v>
      </c>
      <c r="K31" s="5" t="str">
        <f>$C$10 &amp; wls_setup[[#This Row],[Link]] &amp; $C$15 &amp; ")"</f>
        <v>![img](https://github.com/RASBR/level_monitor/blob/main/mobile_screens/007_gozigh_mobile_app.png?raw=true =x128)</v>
      </c>
      <c r="L31" s="5" t="str">
        <f>"[" &amp; wls_setup[[#This Row],[MD-ImageOnly]] &amp; "](url)"</f>
        <v>[![img](https://github.com/RASBR/level_monitor/blob/main/mobile_screens/007_gozigh_mobile_app.png?raw=true =x128)](url)</v>
      </c>
      <c r="M31" s="5" t="str">
        <f>"[" &amp; wls_setup[[#This Row],[MD-ImageOnly]] &amp; "](" &amp; wls_setup[[#This Row],[Link]] &amp; ")"</f>
        <v>[![img](https://github.com/RASBR/level_monitor/blob/main/mobile_screens/007_gozigh_mobile_app.png?raw=true =x128)](https://github.com/RASBR/level_monitor/blob/main/mobile_screens/007_gozigh_mobile_app.png?raw=true)</v>
      </c>
      <c r="N31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[![img](https://github.com/RASBR/level_monitor/blob/main/mobile_screens/007_gozigh_mobile_app.png?raw=true =x128)](https://github.com/RASBR/level_monitor/blob/main/mobile_screens/007_gozigh_mobile_app.png?raw=true) | 007_gozigh_mobile_app.png |  |</v>
      </c>
      <c r="O31" s="6" t="str">
        <f>$F$9 &amp; $F$7 &amp; $F$8  &amp; wls_setup[[#This Row],[FullName]] &amp; $F$10 &amp; wls_setup[[#This Row],[FullName]] &amp; $F$15</f>
        <v>&lt;img src="mobile_screens/007_gozigh_mobile_app.png" alt="007_gozigh_mobile_app.png"&gt;</v>
      </c>
    </row>
    <row r="32" spans="2:15" ht="75" x14ac:dyDescent="0.25">
      <c r="B32" s="4">
        <v>13</v>
      </c>
      <c r="C32" s="1" t="s">
        <v>584</v>
      </c>
      <c r="D32" s="1" t="s">
        <v>252</v>
      </c>
      <c r="E32" s="1" t="s">
        <v>2</v>
      </c>
      <c r="F32" s="15"/>
      <c r="G32" s="15"/>
      <c r="H32" s="15"/>
      <c r="I32" s="15"/>
      <c r="J32" s="7" t="str">
        <f>$C$9 &amp; wls_setup[[#This Row],[FullName]] &amp; $C$11</f>
        <v>https://github.com/RASBR/level_monitor/blob/main/mobile_screens/008_gozigh_mobile_app.png?raw=true</v>
      </c>
      <c r="K32" s="5" t="str">
        <f>$C$10 &amp; wls_setup[[#This Row],[Link]] &amp; $C$15 &amp; ")"</f>
        <v>![img](https://github.com/RASBR/level_monitor/blob/main/mobile_screens/008_gozigh_mobile_app.png?raw=true =x128)</v>
      </c>
      <c r="L32" s="5" t="str">
        <f>"[" &amp; wls_setup[[#This Row],[MD-ImageOnly]] &amp; "](url)"</f>
        <v>[![img](https://github.com/RASBR/level_monitor/blob/main/mobile_screens/008_gozigh_mobile_app.png?raw=true =x128)](url)</v>
      </c>
      <c r="M32" s="5" t="str">
        <f>"[" &amp; wls_setup[[#This Row],[MD-ImageOnly]] &amp; "](" &amp; wls_setup[[#This Row],[Link]] &amp; ")"</f>
        <v>[![img](https://github.com/RASBR/level_monitor/blob/main/mobile_screens/008_gozigh_mobile_app.png?raw=true =x128)](https://github.com/RASBR/level_monitor/blob/main/mobile_screens/008_gozigh_mobile_app.png?raw=true)</v>
      </c>
      <c r="N32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[![img](https://github.com/RASBR/level_monitor/blob/main/mobile_screens/008_gozigh_mobile_app.png?raw=true =x128)](https://github.com/RASBR/level_monitor/blob/main/mobile_screens/008_gozigh_mobile_app.png?raw=true) | 008_gozigh_mobile_app.png |  |</v>
      </c>
      <c r="O32" s="6" t="str">
        <f>$F$9 &amp; $F$7 &amp; $F$8  &amp; wls_setup[[#This Row],[FullName]] &amp; $F$10 &amp; wls_setup[[#This Row],[FullName]] &amp; $F$15</f>
        <v>&lt;img src="mobile_screens/008_gozigh_mobile_app.png" alt="008_gozigh_mobile_app.png"&gt;</v>
      </c>
    </row>
    <row r="33" spans="2:15" ht="75" x14ac:dyDescent="0.25">
      <c r="B33" s="4">
        <v>14</v>
      </c>
      <c r="C33" s="1" t="s">
        <v>585</v>
      </c>
      <c r="D33" s="1" t="s">
        <v>253</v>
      </c>
      <c r="E33" s="1" t="s">
        <v>2</v>
      </c>
      <c r="F33" s="15"/>
      <c r="G33" s="15"/>
      <c r="H33" s="15"/>
      <c r="I33" s="15"/>
      <c r="J33" s="7" t="str">
        <f>$C$9 &amp; wls_setup[[#This Row],[FullName]] &amp; $C$11</f>
        <v>https://github.com/RASBR/level_monitor/blob/main/mobile_screens/009_gozigh_mobile_app.png?raw=true</v>
      </c>
      <c r="K33" s="5" t="str">
        <f>$C$10 &amp; wls_setup[[#This Row],[Link]] &amp; $C$15 &amp; ")"</f>
        <v>![img](https://github.com/RASBR/level_monitor/blob/main/mobile_screens/009_gozigh_mobile_app.png?raw=true =x128)</v>
      </c>
      <c r="L33" s="5" t="str">
        <f>"[" &amp; wls_setup[[#This Row],[MD-ImageOnly]] &amp; "](url)"</f>
        <v>[![img](https://github.com/RASBR/level_monitor/blob/main/mobile_screens/009_gozigh_mobile_app.png?raw=true =x128)](url)</v>
      </c>
      <c r="M33" s="5" t="str">
        <f>"[" &amp; wls_setup[[#This Row],[MD-ImageOnly]] &amp; "](" &amp; wls_setup[[#This Row],[Link]] &amp; ")"</f>
        <v>[![img](https://github.com/RASBR/level_monitor/blob/main/mobile_screens/009_gozigh_mobile_app.png?raw=true =x128)](https://github.com/RASBR/level_monitor/blob/main/mobile_screens/009_gozigh_mobile_app.png?raw=true)</v>
      </c>
      <c r="N33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[![img](https://github.com/RASBR/level_monitor/blob/main/mobile_screens/009_gozigh_mobile_app.png?raw=true =x128)](https://github.com/RASBR/level_monitor/blob/main/mobile_screens/009_gozigh_mobile_app.png?raw=true) | 009_gozigh_mobile_app.png |  |</v>
      </c>
      <c r="O33" s="6" t="str">
        <f>$F$9 &amp; $F$7 &amp; $F$8  &amp; wls_setup[[#This Row],[FullName]] &amp; $F$10 &amp; wls_setup[[#This Row],[FullName]] &amp; $F$15</f>
        <v>&lt;img src="mobile_screens/009_gozigh_mobile_app.png" alt="009_gozigh_mobile_app.png"&gt;</v>
      </c>
    </row>
    <row r="34" spans="2:15" ht="75" x14ac:dyDescent="0.25">
      <c r="B34" s="4">
        <v>15</v>
      </c>
      <c r="C34" s="1" t="s">
        <v>586</v>
      </c>
      <c r="D34" s="1" t="s">
        <v>254</v>
      </c>
      <c r="E34" s="1" t="s">
        <v>2</v>
      </c>
      <c r="F34" s="15"/>
      <c r="G34" s="15"/>
      <c r="H34" s="15"/>
      <c r="I34" s="15"/>
      <c r="J34" s="7" t="str">
        <f>$C$9 &amp; wls_setup[[#This Row],[FullName]] &amp; $C$11</f>
        <v>https://github.com/RASBR/level_monitor/blob/main/mobile_screens/010_gozigh_mobile_app.png?raw=true</v>
      </c>
      <c r="K34" s="5" t="str">
        <f>$C$10 &amp; wls_setup[[#This Row],[Link]] &amp; $C$15 &amp; ")"</f>
        <v>![img](https://github.com/RASBR/level_monitor/blob/main/mobile_screens/010_gozigh_mobile_app.png?raw=true =x128)</v>
      </c>
      <c r="L34" s="5" t="str">
        <f>"[" &amp; wls_setup[[#This Row],[MD-ImageOnly]] &amp; "](url)"</f>
        <v>[![img](https://github.com/RASBR/level_monitor/blob/main/mobile_screens/010_gozigh_mobile_app.png?raw=true =x128)](url)</v>
      </c>
      <c r="M34" s="5" t="str">
        <f>"[" &amp; wls_setup[[#This Row],[MD-ImageOnly]] &amp; "](" &amp; wls_setup[[#This Row],[Link]] &amp; ")"</f>
        <v>[![img](https://github.com/RASBR/level_monitor/blob/main/mobile_screens/010_gozigh_mobile_app.png?raw=true =x128)](https://github.com/RASBR/level_monitor/blob/main/mobile_screens/010_gozigh_mobile_app.png?raw=true)</v>
      </c>
      <c r="N34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[![img](https://github.com/RASBR/level_monitor/blob/main/mobile_screens/010_gozigh_mobile_app.png?raw=true =x128)](https://github.com/RASBR/level_monitor/blob/main/mobile_screens/010_gozigh_mobile_app.png?raw=true) | 010_gozigh_mobile_app.png |  |</v>
      </c>
      <c r="O34" s="6" t="str">
        <f>$F$9 &amp; $F$7 &amp; $F$8  &amp; wls_setup[[#This Row],[FullName]] &amp; $F$10 &amp; wls_setup[[#This Row],[FullName]] &amp; $F$15</f>
        <v>&lt;img src="mobile_screens/010_gozigh_mobile_app.png" alt="010_gozigh_mobile_app.png"&gt;</v>
      </c>
    </row>
    <row r="35" spans="2:15" ht="75" x14ac:dyDescent="0.25">
      <c r="B35" s="4">
        <v>16</v>
      </c>
      <c r="C35" s="1" t="s">
        <v>587</v>
      </c>
      <c r="D35" s="1" t="s">
        <v>255</v>
      </c>
      <c r="E35" s="1" t="s">
        <v>2</v>
      </c>
      <c r="F35" s="15"/>
      <c r="G35" s="15"/>
      <c r="H35" s="15"/>
      <c r="I35" s="15"/>
      <c r="J35" s="7" t="str">
        <f>$C$9 &amp; wls_setup[[#This Row],[FullName]] &amp; $C$11</f>
        <v>https://github.com/RASBR/level_monitor/blob/main/mobile_screens/011_gozigh_mobile_app.png?raw=true</v>
      </c>
      <c r="K35" s="5" t="str">
        <f>$C$10 &amp; wls_setup[[#This Row],[Link]] &amp; $C$15 &amp; ")"</f>
        <v>![img](https://github.com/RASBR/level_monitor/blob/main/mobile_screens/011_gozigh_mobile_app.png?raw=true =x128)</v>
      </c>
      <c r="L35" s="5" t="str">
        <f>"[" &amp; wls_setup[[#This Row],[MD-ImageOnly]] &amp; "](url)"</f>
        <v>[![img](https://github.com/RASBR/level_monitor/blob/main/mobile_screens/011_gozigh_mobile_app.png?raw=true =x128)](url)</v>
      </c>
      <c r="M35" s="5" t="str">
        <f>"[" &amp; wls_setup[[#This Row],[MD-ImageOnly]] &amp; "](" &amp; wls_setup[[#This Row],[Link]] &amp; ")"</f>
        <v>[![img](https://github.com/RASBR/level_monitor/blob/main/mobile_screens/011_gozigh_mobile_app.png?raw=true =x128)](https://github.com/RASBR/level_monitor/blob/main/mobile_screens/011_gozigh_mobile_app.png?raw=true)</v>
      </c>
      <c r="N35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[![img](https://github.com/RASBR/level_monitor/blob/main/mobile_screens/011_gozigh_mobile_app.png?raw=true =x128)](https://github.com/RASBR/level_monitor/blob/main/mobile_screens/011_gozigh_mobile_app.png?raw=true) | 011_gozigh_mobile_app.png |  |</v>
      </c>
      <c r="O35" s="6" t="str">
        <f>$F$9 &amp; $F$7 &amp; $F$8  &amp; wls_setup[[#This Row],[FullName]] &amp; $F$10 &amp; wls_setup[[#This Row],[FullName]] &amp; $F$15</f>
        <v>&lt;img src="mobile_screens/011_gozigh_mobile_app.png" alt="011_gozigh_mobile_app.png"&gt;</v>
      </c>
    </row>
    <row r="36" spans="2:15" ht="75" x14ac:dyDescent="0.25">
      <c r="B36" s="4">
        <v>17</v>
      </c>
      <c r="C36" s="1" t="s">
        <v>588</v>
      </c>
      <c r="D36" s="1" t="s">
        <v>256</v>
      </c>
      <c r="E36" s="1" t="s">
        <v>2</v>
      </c>
      <c r="F36" s="15"/>
      <c r="G36" s="15"/>
      <c r="H36" s="15"/>
      <c r="I36" s="15"/>
      <c r="J36" s="7" t="str">
        <f>$C$9 &amp; wls_setup[[#This Row],[FullName]] &amp; $C$11</f>
        <v>https://github.com/RASBR/level_monitor/blob/main/mobile_screens/012_gozigh_mobile_app.png?raw=true</v>
      </c>
      <c r="K36" s="5" t="str">
        <f>$C$10 &amp; wls_setup[[#This Row],[Link]] &amp; $C$15 &amp; ")"</f>
        <v>![img](https://github.com/RASBR/level_monitor/blob/main/mobile_screens/012_gozigh_mobile_app.png?raw=true =x128)</v>
      </c>
      <c r="L36" s="5" t="str">
        <f>"[" &amp; wls_setup[[#This Row],[MD-ImageOnly]] &amp; "](url)"</f>
        <v>[![img](https://github.com/RASBR/level_monitor/blob/main/mobile_screens/012_gozigh_mobile_app.png?raw=true =x128)](url)</v>
      </c>
      <c r="M36" s="5" t="str">
        <f>"[" &amp; wls_setup[[#This Row],[MD-ImageOnly]] &amp; "](" &amp; wls_setup[[#This Row],[Link]] &amp; ")"</f>
        <v>[![img](https://github.com/RASBR/level_monitor/blob/main/mobile_screens/012_gozigh_mobile_app.png?raw=true =x128)](https://github.com/RASBR/level_monitor/blob/main/mobile_screens/012_gozigh_mobile_app.png?raw=true)</v>
      </c>
      <c r="N36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[![img](https://github.com/RASBR/level_monitor/blob/main/mobile_screens/012_gozigh_mobile_app.png?raw=true =x128)](https://github.com/RASBR/level_monitor/blob/main/mobile_screens/012_gozigh_mobile_app.png?raw=true) | 012_gozigh_mobile_app.png |  |</v>
      </c>
      <c r="O36" s="6" t="str">
        <f>$F$9 &amp; $F$7 &amp; $F$8  &amp; wls_setup[[#This Row],[FullName]] &amp; $F$10 &amp; wls_setup[[#This Row],[FullName]] &amp; $F$15</f>
        <v>&lt;img src="mobile_screens/012_gozigh_mobile_app.png" alt="012_gozigh_mobile_app.png"&gt;</v>
      </c>
    </row>
    <row r="37" spans="2:15" ht="75" x14ac:dyDescent="0.25">
      <c r="B37" s="4">
        <v>18</v>
      </c>
      <c r="C37" s="1" t="s">
        <v>589</v>
      </c>
      <c r="D37" s="1" t="s">
        <v>590</v>
      </c>
      <c r="E37" s="1" t="s">
        <v>2</v>
      </c>
      <c r="F37" s="15"/>
      <c r="G37" s="15"/>
      <c r="H37" s="15"/>
      <c r="I37" s="15"/>
      <c r="J37" s="7" t="str">
        <f>$C$9 &amp; wls_setup[[#This Row],[FullName]] &amp; $C$11</f>
        <v>https://github.com/RASBR/level_monitor/blob/main/mobile_screens/012_gozigh_mobile_app_01.png?raw=true</v>
      </c>
      <c r="K37" s="5" t="str">
        <f>$C$10 &amp; wls_setup[[#This Row],[Link]] &amp; $C$15 &amp; ")"</f>
        <v>![img](https://github.com/RASBR/level_monitor/blob/main/mobile_screens/012_gozigh_mobile_app_01.png?raw=true =x128)</v>
      </c>
      <c r="L37" s="5" t="str">
        <f>"[" &amp; wls_setup[[#This Row],[MD-ImageOnly]] &amp; "](url)"</f>
        <v>[![img](https://github.com/RASBR/level_monitor/blob/main/mobile_screens/012_gozigh_mobile_app_01.png?raw=true =x128)](url)</v>
      </c>
      <c r="M37" s="5" t="str">
        <f>"[" &amp; wls_setup[[#This Row],[MD-ImageOnly]] &amp; "](" &amp; wls_setup[[#This Row],[Link]] &amp; ")"</f>
        <v>[![img](https://github.com/RASBR/level_monitor/blob/main/mobile_screens/012_gozigh_mobile_app_01.png?raw=true =x128)](https://github.com/RASBR/level_monitor/blob/main/mobile_screens/012_gozigh_mobile_app_01.png?raw=true)</v>
      </c>
      <c r="N37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[![img](https://github.com/RASBR/level_monitor/blob/main/mobile_screens/012_gozigh_mobile_app_01.png?raw=true =x128)](https://github.com/RASBR/level_monitor/blob/main/mobile_screens/012_gozigh_mobile_app_01.png?raw=true) | 012_gozigh_mobile_app_01.png |  |</v>
      </c>
      <c r="O37" s="6" t="str">
        <f>$F$9 &amp; $F$7 &amp; $F$8  &amp; wls_setup[[#This Row],[FullName]] &amp; $F$10 &amp; wls_setup[[#This Row],[FullName]] &amp; $F$15</f>
        <v>&lt;img src="mobile_screens/012_gozigh_mobile_app_01.png" alt="012_gozigh_mobile_app_01.png"&gt;</v>
      </c>
    </row>
    <row r="38" spans="2:15" ht="75" x14ac:dyDescent="0.25">
      <c r="B38" s="4">
        <v>19</v>
      </c>
      <c r="C38" s="1" t="s">
        <v>591</v>
      </c>
      <c r="D38" s="1" t="s">
        <v>257</v>
      </c>
      <c r="E38" s="1" t="s">
        <v>2</v>
      </c>
      <c r="F38" s="15"/>
      <c r="G38" s="15"/>
      <c r="H38" s="15"/>
      <c r="I38" s="15"/>
      <c r="J38" s="7" t="str">
        <f>$C$9 &amp; wls_setup[[#This Row],[FullName]] &amp; $C$11</f>
        <v>https://github.com/RASBR/level_monitor/blob/main/mobile_screens/013_gozigh_mobile_app.png?raw=true</v>
      </c>
      <c r="K38" s="5" t="str">
        <f>$C$10 &amp; wls_setup[[#This Row],[Link]] &amp; $C$15 &amp; ")"</f>
        <v>![img](https://github.com/RASBR/level_monitor/blob/main/mobile_screens/013_gozigh_mobile_app.png?raw=true =x128)</v>
      </c>
      <c r="L38" s="5" t="str">
        <f>"[" &amp; wls_setup[[#This Row],[MD-ImageOnly]] &amp; "](url)"</f>
        <v>[![img](https://github.com/RASBR/level_monitor/blob/main/mobile_screens/013_gozigh_mobile_app.png?raw=true =x128)](url)</v>
      </c>
      <c r="M38" s="5" t="str">
        <f>"[" &amp; wls_setup[[#This Row],[MD-ImageOnly]] &amp; "](" &amp; wls_setup[[#This Row],[Link]] &amp; ")"</f>
        <v>[![img](https://github.com/RASBR/level_monitor/blob/main/mobile_screens/013_gozigh_mobile_app.png?raw=true =x128)](https://github.com/RASBR/level_monitor/blob/main/mobile_screens/013_gozigh_mobile_app.png?raw=true)</v>
      </c>
      <c r="N38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[![img](https://github.com/RASBR/level_monitor/blob/main/mobile_screens/013_gozigh_mobile_app.png?raw=true =x128)](https://github.com/RASBR/level_monitor/blob/main/mobile_screens/013_gozigh_mobile_app.png?raw=true) | 013_gozigh_mobile_app.png |  |</v>
      </c>
      <c r="O38" s="6" t="str">
        <f>$F$9 &amp; $F$7 &amp; $F$8  &amp; wls_setup[[#This Row],[FullName]] &amp; $F$10 &amp; wls_setup[[#This Row],[FullName]] &amp; $F$15</f>
        <v>&lt;img src="mobile_screens/013_gozigh_mobile_app.png" alt="013_gozigh_mobile_app.png"&gt;</v>
      </c>
    </row>
    <row r="39" spans="2:15" ht="75" x14ac:dyDescent="0.25">
      <c r="B39" s="4">
        <v>20</v>
      </c>
      <c r="C39" s="1" t="s">
        <v>592</v>
      </c>
      <c r="D39" s="1" t="s">
        <v>593</v>
      </c>
      <c r="E39" s="1" t="s">
        <v>2</v>
      </c>
      <c r="F39" s="15"/>
      <c r="G39" s="15"/>
      <c r="H39" s="15"/>
      <c r="I39" s="15"/>
      <c r="J39" s="7" t="str">
        <f>$C$9 &amp; wls_setup[[#This Row],[FullName]] &amp; $C$11</f>
        <v>https://github.com/RASBR/level_monitor/blob/main/mobile_screens/013_gozigh_mobile_app_01.png?raw=true</v>
      </c>
      <c r="K39" s="5" t="str">
        <f>$C$10 &amp; wls_setup[[#This Row],[Link]] &amp; $C$15 &amp; ")"</f>
        <v>![img](https://github.com/RASBR/level_monitor/blob/main/mobile_screens/013_gozigh_mobile_app_01.png?raw=true =x128)</v>
      </c>
      <c r="L39" s="5" t="str">
        <f>"[" &amp; wls_setup[[#This Row],[MD-ImageOnly]] &amp; "](url)"</f>
        <v>[![img](https://github.com/RASBR/level_monitor/blob/main/mobile_screens/013_gozigh_mobile_app_01.png?raw=true =x128)](url)</v>
      </c>
      <c r="M39" s="5" t="str">
        <f>"[" &amp; wls_setup[[#This Row],[MD-ImageOnly]] &amp; "](" &amp; wls_setup[[#This Row],[Link]] &amp; ")"</f>
        <v>[![img](https://github.com/RASBR/level_monitor/blob/main/mobile_screens/013_gozigh_mobile_app_01.png?raw=true =x128)](https://github.com/RASBR/level_monitor/blob/main/mobile_screens/013_gozigh_mobile_app_01.png?raw=true)</v>
      </c>
      <c r="N39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[![img](https://github.com/RASBR/level_monitor/blob/main/mobile_screens/013_gozigh_mobile_app_01.png?raw=true =x128)](https://github.com/RASBR/level_monitor/blob/main/mobile_screens/013_gozigh_mobile_app_01.png?raw=true) | 013_gozigh_mobile_app_01.png |  |</v>
      </c>
      <c r="O39" s="6" t="str">
        <f>$F$9 &amp; $F$7 &amp; $F$8  &amp; wls_setup[[#This Row],[FullName]] &amp; $F$10 &amp; wls_setup[[#This Row],[FullName]] &amp; $F$15</f>
        <v>&lt;img src="mobile_screens/013_gozigh_mobile_app_01.png" alt="013_gozigh_mobile_app_01.png"&gt;</v>
      </c>
    </row>
    <row r="40" spans="2:15" ht="75" x14ac:dyDescent="0.25">
      <c r="B40" s="4">
        <v>21</v>
      </c>
      <c r="C40" s="1" t="s">
        <v>594</v>
      </c>
      <c r="D40" s="1" t="s">
        <v>258</v>
      </c>
      <c r="E40" s="1" t="s">
        <v>2</v>
      </c>
      <c r="F40" s="15"/>
      <c r="G40" s="15"/>
      <c r="H40" s="15"/>
      <c r="I40" s="15"/>
      <c r="J40" s="7" t="str">
        <f>$C$9 &amp; wls_setup[[#This Row],[FullName]] &amp; $C$11</f>
        <v>https://github.com/RASBR/level_monitor/blob/main/mobile_screens/014_gozigh_mobile_app.png?raw=true</v>
      </c>
      <c r="K40" s="5" t="str">
        <f>$C$10 &amp; wls_setup[[#This Row],[Link]] &amp; $C$15 &amp; ")"</f>
        <v>![img](https://github.com/RASBR/level_monitor/blob/main/mobile_screens/014_gozigh_mobile_app.png?raw=true =x128)</v>
      </c>
      <c r="L40" s="5" t="str">
        <f>"[" &amp; wls_setup[[#This Row],[MD-ImageOnly]] &amp; "](url)"</f>
        <v>[![img](https://github.com/RASBR/level_monitor/blob/main/mobile_screens/014_gozigh_mobile_app.png?raw=true =x128)](url)</v>
      </c>
      <c r="M40" s="5" t="str">
        <f>"[" &amp; wls_setup[[#This Row],[MD-ImageOnly]] &amp; "](" &amp; wls_setup[[#This Row],[Link]] &amp; ")"</f>
        <v>[![img](https://github.com/RASBR/level_monitor/blob/main/mobile_screens/014_gozigh_mobile_app.png?raw=true =x128)](https://github.com/RASBR/level_monitor/blob/main/mobile_screens/014_gozigh_mobile_app.png?raw=true)</v>
      </c>
      <c r="N40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[![img](https://github.com/RASBR/level_monitor/blob/main/mobile_screens/014_gozigh_mobile_app.png?raw=true =x128)](https://github.com/RASBR/level_monitor/blob/main/mobile_screens/014_gozigh_mobile_app.png?raw=true) | 014_gozigh_mobile_app.png |  |</v>
      </c>
      <c r="O40" s="6" t="str">
        <f>$F$9 &amp; $F$7 &amp; $F$8  &amp; wls_setup[[#This Row],[FullName]] &amp; $F$10 &amp; wls_setup[[#This Row],[FullName]] &amp; $F$15</f>
        <v>&lt;img src="mobile_screens/014_gozigh_mobile_app.png" alt="014_gozigh_mobile_app.png"&gt;</v>
      </c>
    </row>
    <row r="41" spans="2:15" ht="75" x14ac:dyDescent="0.25">
      <c r="B41" s="4">
        <v>22</v>
      </c>
      <c r="C41" s="1" t="s">
        <v>595</v>
      </c>
      <c r="D41" s="1" t="s">
        <v>259</v>
      </c>
      <c r="E41" s="1" t="s">
        <v>2</v>
      </c>
      <c r="F41" s="15"/>
      <c r="G41" s="15"/>
      <c r="H41" s="15"/>
      <c r="I41" s="15"/>
      <c r="J41" s="7" t="str">
        <f>$C$9 &amp; wls_setup[[#This Row],[FullName]] &amp; $C$11</f>
        <v>https://github.com/RASBR/level_monitor/blob/main/mobile_screens/015_gozigh_mobile_app.png?raw=true</v>
      </c>
      <c r="K41" s="5" t="str">
        <f>$C$10 &amp; wls_setup[[#This Row],[Link]] &amp; $C$15 &amp; ")"</f>
        <v>![img](https://github.com/RASBR/level_monitor/blob/main/mobile_screens/015_gozigh_mobile_app.png?raw=true =x128)</v>
      </c>
      <c r="L41" s="5" t="str">
        <f>"[" &amp; wls_setup[[#This Row],[MD-ImageOnly]] &amp; "](url)"</f>
        <v>[![img](https://github.com/RASBR/level_monitor/blob/main/mobile_screens/015_gozigh_mobile_app.png?raw=true =x128)](url)</v>
      </c>
      <c r="M41" s="5" t="str">
        <f>"[" &amp; wls_setup[[#This Row],[MD-ImageOnly]] &amp; "](" &amp; wls_setup[[#This Row],[Link]] &amp; ")"</f>
        <v>[![img](https://github.com/RASBR/level_monitor/blob/main/mobile_screens/015_gozigh_mobile_app.png?raw=true =x128)](https://github.com/RASBR/level_monitor/blob/main/mobile_screens/015_gozigh_mobile_app.png?raw=true)</v>
      </c>
      <c r="N41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[![img](https://github.com/RASBR/level_monitor/blob/main/mobile_screens/015_gozigh_mobile_app.png?raw=true =x128)](https://github.com/RASBR/level_monitor/blob/main/mobile_screens/015_gozigh_mobile_app.png?raw=true) | 015_gozigh_mobile_app.png |  |</v>
      </c>
      <c r="O41" s="6" t="str">
        <f>$F$9 &amp; $F$7 &amp; $F$8  &amp; wls_setup[[#This Row],[FullName]] &amp; $F$10 &amp; wls_setup[[#This Row],[FullName]] &amp; $F$15</f>
        <v>&lt;img src="mobile_screens/015_gozigh_mobile_app.png" alt="015_gozigh_mobile_app.png"&gt;</v>
      </c>
    </row>
    <row r="42" spans="2:15" ht="75" x14ac:dyDescent="0.25">
      <c r="B42" s="4">
        <v>23</v>
      </c>
      <c r="C42" s="1" t="s">
        <v>596</v>
      </c>
      <c r="D42" s="1" t="s">
        <v>260</v>
      </c>
      <c r="E42" s="1" t="s">
        <v>2</v>
      </c>
      <c r="F42" s="15"/>
      <c r="G42" s="15"/>
      <c r="H42" s="15"/>
      <c r="I42" s="15"/>
      <c r="J42" s="7" t="str">
        <f>$C$9 &amp; wls_setup[[#This Row],[FullName]] &amp; $C$11</f>
        <v>https://github.com/RASBR/level_monitor/blob/main/mobile_screens/016_gozigh_mobile_app.png?raw=true</v>
      </c>
      <c r="K42" s="5" t="str">
        <f>$C$10 &amp; wls_setup[[#This Row],[Link]] &amp; $C$15 &amp; ")"</f>
        <v>![img](https://github.com/RASBR/level_monitor/blob/main/mobile_screens/016_gozigh_mobile_app.png?raw=true =x128)</v>
      </c>
      <c r="L42" s="5" t="str">
        <f>"[" &amp; wls_setup[[#This Row],[MD-ImageOnly]] &amp; "](url)"</f>
        <v>[![img](https://github.com/RASBR/level_monitor/blob/main/mobile_screens/016_gozigh_mobile_app.png?raw=true =x128)](url)</v>
      </c>
      <c r="M42" s="5" t="str">
        <f>"[" &amp; wls_setup[[#This Row],[MD-ImageOnly]] &amp; "](" &amp; wls_setup[[#This Row],[Link]] &amp; ")"</f>
        <v>[![img](https://github.com/RASBR/level_monitor/blob/main/mobile_screens/016_gozigh_mobile_app.png?raw=true =x128)](https://github.com/RASBR/level_monitor/blob/main/mobile_screens/016_gozigh_mobile_app.png?raw=true)</v>
      </c>
      <c r="N42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[![img](https://github.com/RASBR/level_monitor/blob/main/mobile_screens/016_gozigh_mobile_app.png?raw=true =x128)](https://github.com/RASBR/level_monitor/blob/main/mobile_screens/016_gozigh_mobile_app.png?raw=true) | 016_gozigh_mobile_app.png |  |</v>
      </c>
      <c r="O42" s="6" t="str">
        <f>$F$9 &amp; $F$7 &amp; $F$8  &amp; wls_setup[[#This Row],[FullName]] &amp; $F$10 &amp; wls_setup[[#This Row],[FullName]] &amp; $F$15</f>
        <v>&lt;img src="mobile_screens/016_gozigh_mobile_app.png" alt="016_gozigh_mobile_app.png"&gt;</v>
      </c>
    </row>
    <row r="43" spans="2:15" ht="75" x14ac:dyDescent="0.25">
      <c r="B43" s="4">
        <v>24</v>
      </c>
      <c r="C43" s="1" t="s">
        <v>597</v>
      </c>
      <c r="D43" s="1" t="s">
        <v>261</v>
      </c>
      <c r="E43" s="1" t="s">
        <v>2</v>
      </c>
      <c r="F43" s="15"/>
      <c r="G43" s="15"/>
      <c r="H43" s="15"/>
      <c r="I43" s="15"/>
      <c r="J43" s="7" t="str">
        <f>$C$9 &amp; wls_setup[[#This Row],[FullName]] &amp; $C$11</f>
        <v>https://github.com/RASBR/level_monitor/blob/main/mobile_screens/017_gozigh_mobile_app.png?raw=true</v>
      </c>
      <c r="K43" s="5" t="str">
        <f>$C$10 &amp; wls_setup[[#This Row],[Link]] &amp; $C$15 &amp; ")"</f>
        <v>![img](https://github.com/RASBR/level_monitor/blob/main/mobile_screens/017_gozigh_mobile_app.png?raw=true =x128)</v>
      </c>
      <c r="L43" s="5" t="str">
        <f>"[" &amp; wls_setup[[#This Row],[MD-ImageOnly]] &amp; "](url)"</f>
        <v>[![img](https://github.com/RASBR/level_monitor/blob/main/mobile_screens/017_gozigh_mobile_app.png?raw=true =x128)](url)</v>
      </c>
      <c r="M43" s="5" t="str">
        <f>"[" &amp; wls_setup[[#This Row],[MD-ImageOnly]] &amp; "](" &amp; wls_setup[[#This Row],[Link]] &amp; ")"</f>
        <v>[![img](https://github.com/RASBR/level_monitor/blob/main/mobile_screens/017_gozigh_mobile_app.png?raw=true =x128)](https://github.com/RASBR/level_monitor/blob/main/mobile_screens/017_gozigh_mobile_app.png?raw=true)</v>
      </c>
      <c r="N43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[![img](https://github.com/RASBR/level_monitor/blob/main/mobile_screens/017_gozigh_mobile_app.png?raw=true =x128)](https://github.com/RASBR/level_monitor/blob/main/mobile_screens/017_gozigh_mobile_app.png?raw=true) | 017_gozigh_mobile_app.png |  |</v>
      </c>
      <c r="O43" s="6" t="str">
        <f>$F$9 &amp; $F$7 &amp; $F$8  &amp; wls_setup[[#This Row],[FullName]] &amp; $F$10 &amp; wls_setup[[#This Row],[FullName]] &amp; $F$15</f>
        <v>&lt;img src="mobile_screens/017_gozigh_mobile_app.png" alt="017_gozigh_mobile_app.png"&gt;</v>
      </c>
    </row>
    <row r="44" spans="2:15" ht="75" x14ac:dyDescent="0.25">
      <c r="B44" s="4">
        <v>25</v>
      </c>
      <c r="C44" s="1" t="s">
        <v>598</v>
      </c>
      <c r="D44" s="1" t="s">
        <v>262</v>
      </c>
      <c r="E44" s="1" t="s">
        <v>2</v>
      </c>
      <c r="F44" s="15"/>
      <c r="G44" s="15"/>
      <c r="H44" s="15"/>
      <c r="I44" s="15"/>
      <c r="J44" s="7" t="str">
        <f>$C$9 &amp; wls_setup[[#This Row],[FullName]] &amp; $C$11</f>
        <v>https://github.com/RASBR/level_monitor/blob/main/mobile_screens/018_gozigh_mobile_app.png?raw=true</v>
      </c>
      <c r="K44" s="5" t="str">
        <f>$C$10 &amp; wls_setup[[#This Row],[Link]] &amp; $C$15 &amp; ")"</f>
        <v>![img](https://github.com/RASBR/level_monitor/blob/main/mobile_screens/018_gozigh_mobile_app.png?raw=true =x128)</v>
      </c>
      <c r="L44" s="5" t="str">
        <f>"[" &amp; wls_setup[[#This Row],[MD-ImageOnly]] &amp; "](url)"</f>
        <v>[![img](https://github.com/RASBR/level_monitor/blob/main/mobile_screens/018_gozigh_mobile_app.png?raw=true =x128)](url)</v>
      </c>
      <c r="M44" s="5" t="str">
        <f>"[" &amp; wls_setup[[#This Row],[MD-ImageOnly]] &amp; "](" &amp; wls_setup[[#This Row],[Link]] &amp; ")"</f>
        <v>[![img](https://github.com/RASBR/level_monitor/blob/main/mobile_screens/018_gozigh_mobile_app.png?raw=true =x128)](https://github.com/RASBR/level_monitor/blob/main/mobile_screens/018_gozigh_mobile_app.png?raw=true)</v>
      </c>
      <c r="N44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[![img](https://github.com/RASBR/level_monitor/blob/main/mobile_screens/018_gozigh_mobile_app.png?raw=true =x128)](https://github.com/RASBR/level_monitor/blob/main/mobile_screens/018_gozigh_mobile_app.png?raw=true) | 018_gozigh_mobile_app.png |  |</v>
      </c>
      <c r="O44" s="6" t="str">
        <f>$F$9 &amp; $F$7 &amp; $F$8  &amp; wls_setup[[#This Row],[FullName]] &amp; $F$10 &amp; wls_setup[[#This Row],[FullName]] &amp; $F$15</f>
        <v>&lt;img src="mobile_screens/018_gozigh_mobile_app.png" alt="018_gozigh_mobile_app.png"&gt;</v>
      </c>
    </row>
    <row r="45" spans="2:15" ht="75" x14ac:dyDescent="0.25">
      <c r="B45" s="4">
        <v>26</v>
      </c>
      <c r="C45" s="1" t="s">
        <v>599</v>
      </c>
      <c r="D45" s="1" t="s">
        <v>263</v>
      </c>
      <c r="E45" s="1" t="s">
        <v>2</v>
      </c>
      <c r="F45" s="15"/>
      <c r="G45" s="15"/>
      <c r="H45" s="15"/>
      <c r="I45" s="15"/>
      <c r="J45" s="7" t="str">
        <f>$C$9 &amp; wls_setup[[#This Row],[FullName]] &amp; $C$11</f>
        <v>https://github.com/RASBR/level_monitor/blob/main/mobile_screens/019_gozigh_mobile_app.png?raw=true</v>
      </c>
      <c r="K45" s="5" t="str">
        <f>$C$10 &amp; wls_setup[[#This Row],[Link]] &amp; $C$15 &amp; ")"</f>
        <v>![img](https://github.com/RASBR/level_monitor/blob/main/mobile_screens/019_gozigh_mobile_app.png?raw=true =x128)</v>
      </c>
      <c r="L45" s="5" t="str">
        <f>"[" &amp; wls_setup[[#This Row],[MD-ImageOnly]] &amp; "](url)"</f>
        <v>[![img](https://github.com/RASBR/level_monitor/blob/main/mobile_screens/019_gozigh_mobile_app.png?raw=true =x128)](url)</v>
      </c>
      <c r="M45" s="5" t="str">
        <f>"[" &amp; wls_setup[[#This Row],[MD-ImageOnly]] &amp; "](" &amp; wls_setup[[#This Row],[Link]] &amp; ")"</f>
        <v>[![img](https://github.com/RASBR/level_monitor/blob/main/mobile_screens/019_gozigh_mobile_app.png?raw=true =x128)](https://github.com/RASBR/level_monitor/blob/main/mobile_screens/019_gozigh_mobile_app.png?raw=true)</v>
      </c>
      <c r="N45" s="5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[![img](https://github.com/RASBR/level_monitor/blob/main/mobile_screens/019_gozigh_mobile_app.png?raw=true =x128)](https://github.com/RASBR/level_monitor/blob/main/mobile_screens/019_gozigh_mobile_app.png?raw=true) | 019_gozigh_mobile_app.png |  |</v>
      </c>
      <c r="O45" s="6" t="str">
        <f>$F$9 &amp; $F$7 &amp; $F$8  &amp; wls_setup[[#This Row],[FullName]] &amp; $F$10 &amp; wls_setup[[#This Row],[FullName]] &amp; $F$15</f>
        <v>&lt;img src="mobile_screens/019_gozigh_mobile_app.png" alt="019_gozigh_mobile_app.png"&gt;</v>
      </c>
    </row>
    <row r="46" spans="2:15" x14ac:dyDescent="0.25">
      <c r="F46" s="13"/>
      <c r="G46" s="13"/>
      <c r="H46" s="13"/>
      <c r="I46" s="13"/>
      <c r="J46" s="7"/>
      <c r="L46" s="5"/>
      <c r="M46" s="5"/>
      <c r="O46" s="6"/>
    </row>
    <row r="47" spans="2:15" x14ac:dyDescent="0.25">
      <c r="F47" s="13"/>
      <c r="G47" s="13"/>
      <c r="H47" s="13"/>
      <c r="I47" s="13"/>
      <c r="J47" s="7"/>
      <c r="L47" s="5"/>
      <c r="M47" s="5"/>
      <c r="O47" s="6"/>
    </row>
    <row r="48" spans="2:15" x14ac:dyDescent="0.25">
      <c r="F48" s="13"/>
      <c r="G48" s="13"/>
      <c r="H48" s="13"/>
      <c r="I48" s="13"/>
      <c r="J48" s="7"/>
      <c r="L48" s="5"/>
      <c r="M48" s="5"/>
      <c r="O48" s="6"/>
    </row>
    <row r="49" spans="6:15" x14ac:dyDescent="0.25">
      <c r="F49" s="13"/>
      <c r="G49" s="13"/>
      <c r="H49" s="13"/>
      <c r="I49" s="13"/>
      <c r="J49" s="7"/>
      <c r="L49" s="5"/>
      <c r="M49" s="5"/>
      <c r="O49" s="6"/>
    </row>
  </sheetData>
  <mergeCells count="29">
    <mergeCell ref="C15:E15"/>
    <mergeCell ref="F15:I15"/>
    <mergeCell ref="F10:I10"/>
    <mergeCell ref="C13:E13"/>
    <mergeCell ref="F13:I13"/>
    <mergeCell ref="C14:E14"/>
    <mergeCell ref="F14:I14"/>
    <mergeCell ref="C11:E11"/>
    <mergeCell ref="F11:I11"/>
    <mergeCell ref="C4:E4"/>
    <mergeCell ref="F4:I4"/>
    <mergeCell ref="K4:M11"/>
    <mergeCell ref="C5:E5"/>
    <mergeCell ref="F5:I5"/>
    <mergeCell ref="C6:E6"/>
    <mergeCell ref="F6:I6"/>
    <mergeCell ref="C7:E7"/>
    <mergeCell ref="F7:I7"/>
    <mergeCell ref="C8:E8"/>
    <mergeCell ref="F8:I8"/>
    <mergeCell ref="C9:E9"/>
    <mergeCell ref="F9:I9"/>
    <mergeCell ref="C10:E10"/>
    <mergeCell ref="C2:E2"/>
    <mergeCell ref="F2:I2"/>
    <mergeCell ref="K2:M2"/>
    <mergeCell ref="C3:E3"/>
    <mergeCell ref="F3:I3"/>
    <mergeCell ref="K3:M3"/>
  </mergeCells>
  <hyperlinks>
    <hyperlink ref="C3" r:id="rId1" xr:uid="{C45BC672-550C-460A-A37C-8FD3A67086D4}"/>
  </hyperlinks>
  <pageMargins left="0.7" right="0.7" top="0.75" bottom="0.75" header="0.3" footer="0.3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9 2 8 9 1 8 3 5 - 5 2 3 6 - 4 1 5 f - a 2 f f - 6 8 3 7 7 d 7 f 4 0 d a "   x m l n s = " h t t p : / / s c h e m a s . m i c r o s o f t . c o m / D a t a M a s h u p " > A A A A A G M H A A B Q S w M E F A A C A A g A E j a Y W v 5 A Z h K m A A A A 9 w A A A B I A H A B D b 2 5 m a W c v U G F j a 2 F n Z S 5 4 b W w g o h g A K K A U A A A A A A A A A A A A A A A A A A A A A A A A A A A A h Y + 9 D o I w G E V f h X S n L Q V / Q j 7 K 4 C q J C d G 4 k l K h E Y q h x f J u D j 6 S r y C J o m 6 O 9 + Q M 5 z 5 u d 0 j H t v G u s j e q 0 w k K M E W e 1 K I r l a 4 S N N i T v 0 Y p h 1 0 h z k U l v U n W J h 5 N m a D a 2 k t M i H M O u x B 3 f U U Y p Q E 5 Z t t c 1 L I t 0 E d W / 2 V f a W M L L S T i c H j F c I a D K M S r Z b T A D M h M I V P 6 a 7 A p G F M g P x A 2 Q 2 O H X n K p / X 0 O Z J 5 A 3 i f 4 E 1 B L A w Q U A A I A C A A S N p h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j a Y W l E g x w p b B A A A / y U A A B M A H A B G b 3 J t d W x h c y 9 T Z W N 0 a W 9 u M S 5 t I K I Y A C i g F A A A A A A A A A A A A A A A A A A A A A A A A A A A A O 1 Z b W v r N h T + X s h / E C q M F B x z U 8 Y + 3 O 0 O s i S 3 L d y u W x P Y h y Y E x 1 Y T r 7 Y U L L l N S P L f d 2 Q 7 t m Q 7 L 7 c N b A y F g O I j 6 T m v O t Z D O H G F z y g a p G P 7 5 8 Z F 4 4 L P n Y h 4 6 B K / 0 G W L E x E v M P q C A i I a F w g + A x Z H L g H J V x Z 4 J L K 7 j A p C B W / i 4 e e R w 2 E D z 4 b W I p 4 G v j v y y K v v E j 4 C P H x l p S i X + B t 7 I 5 H r c F A 1 J E s h d Q y d a U D s Y e R Q / s y i s M u C O K S 8 m W q 0 1 m v c X 4 I q D p Z i K 9 l k J y A W E q s F Q Q I E 2 2 2 h 4 K s f C C I 9 e W R v / L r A H 5 A A 3 J X C Z t U K C x H H n a O n X N M Y 9 m F 7 Q W c Y s a g i / 3 u x T 0 5 m i q 8 d z w M F d 9 Q j y 8 I O E C a S 1 M 1 m x W A L 4 X S H h d r J 9 4 6 K n 3 6 0 h + B r g f x I W O Q l m 7 J o t Q s F 2 d w u j L o Z 1 j p H x 1 k K 5 c / f n Z D I U Y 0 0 7 j m C I M e F H E K c c k H I P P / Z V w R u R G B I n j t C R P 4 0 F o T L p 7 R S 0 B + O m O O t a n v I X s G g B z G H 2 c z M c p 4 K 6 2 t c V Z 2 o W r 4 t J 6 A b c 8 F C L Q N 5 8 O u N k c b H Q Z B h p 6 U h H 8 Y F 9 G A R + C L b g K Y r 1 C O B H / q Q S M U T u S T X p N l S G J 4 s g m 3 p a l m M v 6 3 6 o D D H a 6 6 x j b c W + j N m g g z E C o C 7 / B W K P 4 q h I N A 6 A b L b O 0 j 7 u i 7 W l S i n E 0 W U 9 7 t j r W t x K c h q c e W E m j 3 d A H m c d Y P x 3 s O 7 5 + y W d W s J Q r / 8 i v B w H o d T b n t T f O D E H D g w u h U Q A K U Y D h f c g E W i a j 0 I 6 w o 5 C c a u k B / k n N 3 h L q G e T 2 c Q l M a F T + t w q 9 3 6 2 a d O U N + t + 0 u X B H Y 3 j i I 4 6 X + x 6 G X K 2 E v z a p 1 E 6 4 v c P U l 7 / X j 7 l P W D c e 5 N d + 7 Q m W y R 0 H v 2 N m o 5 q T b r x B G Z 3 a J v b W W Z J v J r X X 5 i 5 D Q 7 N B 3 l q F m K n p q 5 F K B u R s n w R z I x i 1 i 8 g F 5 Y m w s 1 W S e 3 q C y w 2 U u h v a v 2 9 o f e B b s u t C 5 Q j 9 Q 4 P G T B K 4 J f h B p / 8 + m L H O 9 7 r b v Q m Z E H G q z U 5 / K 8 f B 4 y O G c k k y b m P h I X z C 2 f p x N P U / v f q I z c 0 J s 0 8 S V b E 2 m z 6 o y F U l k e / 2 0 u S Y d s U g l l k v X k 8 t N l 4 d S n p P l 0 q Y d 7 D J F E 0 P G U a 5 F V Q c s S c R A t W X M y W p 7 G o 5 j Z y m P I 9 z 2 1 G P b j q q s k 5 m U z e L 4 6 g H t z C x c V L y T 3 v X 2 g N 7 e t x 3 6 n d 9 9 v w Z o a M 1 M 0 G O p v G O 3 6 K 4 Z W G k m 1 K 5 b n r y + 8 Q U m g 0 A b J a o O h y 2 I q 0 A a j H 3 a + w S 9 Q i z e t 9 L P R h l Z 1 5 Z O m a q x N 4 7 X t w d k m W / y O 2 4 L u t V X O m d 4 x y 6 h 6 1 7 z t n I V s z F l I W i D y u X D g S m v 4 h u E b h m 8 Y v m H 4 x r n 5 x t z 5 A N 2 Y O 4 Z t n I l t Q B 6 O k I 0 8 U 4 Z r G K 5 h u I b h G v 9 T r v G u V 2 7 1 n q C 0 J 6 2 t a D 2 l t q G U Q q w m v 8 y E y g b q P f 0 t 4 N 9 F h n q f R 5 8 + T Q L y S o J J y K g v W D R x m U d G I Z u C d R M O V 2 W I u 2 F D h g 0 Z N m T Y k G F D Z 2 d D s m O / n w 7 B b s O H z s S H Z C a O E K I i W Y Y R G U Z k G J F h R N / L i B q n U 6 L G f / f / l 3 8 A U E s B A i 0 A F A A C A A g A E j a Y W v 5 A Z h K m A A A A 9 w A A A B I A A A A A A A A A A A A A A A A A A A A A A E N v b m Z p Z y 9 Q Y W N r Y W d l L n h t b F B L A Q I t A B Q A A g A I A B I 2 m F o P y u m r p A A A A O k A A A A T A A A A A A A A A A A A A A A A A P I A A A B b Q 2 9 u d G V u d F 9 U e X B l c 1 0 u e G 1 s U E s B A i 0 A F A A C A A g A E j a Y W l E g x w p b B A A A / y U A A B M A A A A A A A A A A A A A A A A A 4 w E A A E Z v c m 1 1 b G F z L 1 N l Y 3 R p b 2 4 x L m 1 Q S w U G A A A A A A M A A w D C A A A A i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8 o k A A A A A A A D Q i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3 Q U F B Q U F B Q U F D Z j l t S k x M e X p z V E x a c l A r Q 2 t O V X V Y Q T J 0 d W V B Q U F B Q U F B Q U F B Q U F B R F h z e G l G Q n V y Z l J L b 2 Z o d i 9 4 S l Q v e E R t a H Z i V 1 V 0 W V h O e m F Y T j B Z V z U w Q U F B Q k F B Q U F B Q U F B Q U Y 4 Z E d k T l F 2 U X h J a W x q M V Z y S k 5 w N G d K Z D J 4 e k x Y T m x k S F Z 3 Q U F B Q 0 F B Q U E i I C 8 + P C 9 T d G F i b G V F b n R y a W V z P j w v S X R l b T 4 8 S X R l b T 4 8 S X R l b U x v Y 2 F 0 a W 9 u P j x J d G V t V H l w Z T 5 G b 3 J t d W x h P C 9 J d G V t V H l w Z T 4 8 S X R l b V B h d G g + U 2 V j d G l v b j E v a 2 5 4 L X N l d H V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N D F m Z D E w M z E t M z U 3 Y y 0 0 N m Q z L W I 5 Y j M t Y m J l Y W E x M 2 U w N D I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r b n h f c 2 V 0 d X A i I C 8 + P E V u d H J 5 I F R 5 c G U 9 I k Z p b G x l Z E N v b X B s Z X R l U m V z d W x 0 V G 9 X b 3 J r c 2 h l Z X Q i I F Z h b H V l P S J s M S I g L z 4 8 R W 5 0 c n k g V H l w Z T 0 i R m l s b E x h c 3 R V c G R h d G V k I i B W Y W x 1 Z T 0 i Z D I w M j U t M D Q t M j R U M D M 6 N D g 6 M z Q u O T Q 5 O D A y O V o i I C 8 + P E V u d H J 5 I F R 5 c G U 9 I k Z p b G x D b 2 x 1 b W 5 U e X B l c y I g V m F s d W U 9 I n N B d 0 F H Q m c 9 P S I g L z 4 8 R W 5 0 c n k g V H l w Z T 0 i R m l s b E N v b H V t b k 5 h b W V z I i B W Y W x 1 Z T 0 i c 1 s m c X V v d D t J b m R l e C Z x d W 9 0 O y w m c X V v d D t G d W x s T m F t Z S Z x d W 9 0 O y w m c X V v d D t O Y W 1 l J n F 1 b 3 Q 7 L C Z x d W 9 0 O 0 V 4 d G V u c 2 l v b i Z x d W 9 0 O 1 0 i I C 8 + P E V u d H J 5 I F R 5 c G U 9 I k Z p b G x F c n J v c k N v d W 5 0 I i B W Y W x 1 Z T 0 i b D A i I C 8 + P E V u d H J 5 I F R 5 c G U 9 I l J l Y 2 9 2 Z X J 5 V G F y Z 2 V 0 U m 9 3 I i B W Y W x 1 Z T 0 i b D M i I C 8 + P E V u d H J 5 I F R 5 c G U 9 I l J l Y 2 9 2 Z X J 5 V G F y Z 2 V 0 Q 2 9 s d W 1 u I i B W Y W x 1 Z T 0 i b D I i I C 8 + P E V u d H J 5 I F R 5 c G U 9 I l J l Y 2 9 2 Z X J 5 V G F y Z 2 V 0 U 2 h l Z X Q i I F Z h b H V l P S J z S 0 5 Y L V N l d H V w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a 2 5 4 L X N l d H V w L 0 F 1 d G 9 S Z W 1 v d m V k Q 2 9 s d W 1 u c z E u e 0 l u Z G V 4 L D B 9 J n F 1 b 3 Q 7 L C Z x d W 9 0 O 1 N l Y 3 R p b 2 4 x L 2 t u e C 1 z Z X R 1 c C 9 B d X R v U m V t b 3 Z l Z E N v b H V t b n M x L n t G d W x s T m F t Z S w x f S Z x d W 9 0 O y w m c X V v d D t T Z W N 0 a W 9 u M S 9 r b n g t c 2 V 0 d X A v Q X V 0 b 1 J l b W 9 2 Z W R D b 2 x 1 b W 5 z M S 5 7 T m F t Z S w y f S Z x d W 9 0 O y w m c X V v d D t T Z W N 0 a W 9 u M S 9 r b n g t c 2 V 0 d X A v Q X V 0 b 1 J l b W 9 2 Z W R D b 2 x 1 b W 5 z M S 5 7 R X h 0 Z W 5 z a W 9 u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t u e C 1 z Z X R 1 c C 9 B d X R v U m V t b 3 Z l Z E N v b H V t b n M x L n t J b m R l e C w w f S Z x d W 9 0 O y w m c X V v d D t T Z W N 0 a W 9 u M S 9 r b n g t c 2 V 0 d X A v Q X V 0 b 1 J l b W 9 2 Z W R D b 2 x 1 b W 5 z M S 5 7 R n V s b E 5 h b W U s M X 0 m c X V v d D s s J n F 1 b 3 Q 7 U 2 V j d G l v b j E v a 2 5 4 L X N l d H V w L 0 F 1 d G 9 S Z W 1 v d m V k Q 2 9 s d W 1 u c z E u e 0 5 h b W U s M n 0 m c X V v d D s s J n F 1 b 3 Q 7 U 2 V j d G l v b j E v a 2 5 4 L X N l d H V w L 0 F 1 d G 9 S Z W 1 v d m V k Q 2 9 s d W 1 u c z E u e 0 V 4 d G V u c 2 l v b i w z f S Z x d W 9 0 O 1 0 s J n F 1 b 3 Q 7 U m V s Y X R p b 2 5 z a G l w S W 5 m b y Z x d W 9 0 O z p b X X 0 i I C 8 + P E V u d H J 5 I F R 5 c G U 9 I l F 1 Z X J 5 R 3 J v d X B J R C I g V m F s d W U 9 I n M 0 Y j Y y Z j Y 5 Z i 0 y Y z J m L T R j Z W M t Y j Y 2 Y i 0 z Z m U w Y T Q z N T R i O T c i I C 8 + P E V u d H J 5 I F R 5 c G U 9 I k Z p b G x F c n J v c k N v Z G U i I F Z h b H V l P S J z V W 5 r b m 9 3 b i I g L z 4 8 R W 5 0 c n k g V H l w Z T 0 i R m l s b E N v d W 5 0 I i B W Y W x 1 Z T 0 i b D M 5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a 2 5 4 L X N l d H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t u e C 1 z Z X R 1 c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c 2 V 0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c 2 V 0 d X A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c 2 V 0 d X A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Z 3 J v d X B l Z D w v S X R l b V B h d G g + P C 9 J d G V t T G 9 j Y X R p b 2 4 + P F N 0 Y W J s Z U V u d H J p Z X M + P E V u d H J 5 I F R 5 c G U 9 I l F 1 Z X J 5 S U Q i I F Z h b H V l P S J z O W E z N T Z j O T k t Z W R j M y 0 0 O D k 3 L W I 0 O W U t M m Z l O D Q 2 O T l h Z D g y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J l Y 2 9 2 Z X J 5 V G F y Z 2 V 0 U 2 h l Z X Q i I F Z h b H V l P S J z a 2 5 4 L X N v c n R l Z C I g L z 4 8 R W 5 0 c n k g V H l w Z T 0 i U m V j b 3 Z l c n l U Y X J n Z X R D b 2 x 1 b W 4 i I F Z h b H V l P S J s M T c i I C 8 + P E V u d H J 5 I F R 5 c G U 9 I l J l Y 2 9 2 Z X J 5 V G F y Z 2 V 0 U m 9 3 I i B W Y W x 1 Z T 0 i b D I i I C 8 + P E V u d H J 5 I F R 5 c G U 9 I k Z p b G x U Y X J n Z X Q i I F Z h b H V l P S J z a 2 5 4 X 2 d y b 3 V w Z W Q i I C 8 + P E V u d H J 5 I F R 5 c G U 9 I k Z p b G x l Z E N v b X B s Z X R l U m V z d W x 0 V G 9 X b 3 J r c 2 h l Z X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y N F Q w M z o 0 O D o z N C 4 5 N z c 5 O D g 0 W i I g L z 4 8 R W 5 0 c n k g V H l w Z T 0 i R m l s b E N v b H V t b l R 5 c G V z I i B W Y W x 1 Z T 0 i c 0 F B W U d C Z 1 l B I i A v P j x F b n R y e S B U e X B l P S J G a W x s Q 2 9 s d W 1 u T m F t Z X M i I F Z h b H V l P S J z W y Z x d W 9 0 O 0 l u Z G V 4 M S Z x d W 9 0 O y w m c X V v d D t J b W F n Z U 9 u b H k m c X V v d D s s J n F 1 b 3 Q 7 S W 1 h Z 2 V M a W 5 r J n F 1 b 3 Q 7 L C Z x d W 9 0 O 0 l t Y W d l T G l u a 1 R v R m l s Z S Z x d W 9 0 O y w m c X V v d D t H S H J l Y W R t Z U 1 E J n F 1 b 3 Q 7 L C Z x d W 9 0 O 0 1 E V G F i b G V S Z W N v c m R z J n F 1 b 3 Q 7 X S I g L z 4 8 R W 5 0 c n k g V H l w Z T 0 i R m l s b F N 0 Y X R 1 c y I g V m F s d W U 9 I n N D b 2 1 w b G V 0 Z S I g L z 4 8 R W 5 0 c n k g V H l w Z T 0 i U X V l c n l H c m 9 1 c E l E I i B W Y W x 1 Z T 0 i c z R i N j J m N j l m L T J j M m Y t N G N l Y y 1 i N j Z i L T N m Z T B h N D M 1 N G I 5 N y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a 2 5 4 L W d y b 3 V w Z W Q v Q X V 0 b 1 J l b W 9 2 Z W R D b 2 x 1 b W 5 z M S 5 7 S W 5 k Z X g x L D B 9 J n F 1 b 3 Q 7 L C Z x d W 9 0 O 1 N l Y 3 R p b 2 4 x L 2 t u e C 1 n c m 9 1 c G V k L 0 F 1 d G 9 S Z W 1 v d m V k Q 2 9 s d W 1 u c z E u e 0 l t Y W d l T 2 5 s e S w x f S Z x d W 9 0 O y w m c X V v d D t T Z W N 0 a W 9 u M S 9 r b n g t Z 3 J v d X B l Z C 9 B d X R v U m V t b 3 Z l Z E N v b H V t b n M x L n t J b W F n Z U x p b m s s M n 0 m c X V v d D s s J n F 1 b 3 Q 7 U 2 V j d G l v b j E v a 2 5 4 L W d y b 3 V w Z W Q v Q X V 0 b 1 J l b W 9 2 Z W R D b 2 x 1 b W 5 z M S 5 7 S W 1 h Z 2 V M a W 5 r V G 9 G a W x l L D N 9 J n F 1 b 3 Q 7 L C Z x d W 9 0 O 1 N l Y 3 R p b 2 4 x L 2 t u e C 1 n c m 9 1 c G V k L 0 F 1 d G 9 S Z W 1 v d m V k Q 2 9 s d W 1 u c z E u e 0 d I c m V h Z G 1 l T U Q s N H 0 m c X V v d D s s J n F 1 b 3 Q 7 U 2 V j d G l v b j E v a 2 5 4 L W d y b 3 V w Z W Q v Q X V 0 b 1 J l b W 9 2 Z W R D b 2 x 1 b W 5 z M S 5 7 T U R U Y W J s Z V J l Y 2 9 y Z H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a 2 5 4 L W d y b 3 V w Z W Q v Q X V 0 b 1 J l b W 9 2 Z W R D b 2 x 1 b W 5 z M S 5 7 S W 5 k Z X g x L D B 9 J n F 1 b 3 Q 7 L C Z x d W 9 0 O 1 N l Y 3 R p b 2 4 x L 2 t u e C 1 n c m 9 1 c G V k L 0 F 1 d G 9 S Z W 1 v d m V k Q 2 9 s d W 1 u c z E u e 0 l t Y W d l T 2 5 s e S w x f S Z x d W 9 0 O y w m c X V v d D t T Z W N 0 a W 9 u M S 9 r b n g t Z 3 J v d X B l Z C 9 B d X R v U m V t b 3 Z l Z E N v b H V t b n M x L n t J b W F n Z U x p b m s s M n 0 m c X V v d D s s J n F 1 b 3 Q 7 U 2 V j d G l v b j E v a 2 5 4 L W d y b 3 V w Z W Q v Q X V 0 b 1 J l b W 9 2 Z W R D b 2 x 1 b W 5 z M S 5 7 S W 1 h Z 2 V M a W 5 r V G 9 G a W x l L D N 9 J n F 1 b 3 Q 7 L C Z x d W 9 0 O 1 N l Y 3 R p b 2 4 x L 2 t u e C 1 n c m 9 1 c G V k L 0 F 1 d G 9 S Z W 1 v d m V k Q 2 9 s d W 1 u c z E u e 0 d I c m V h Z G 1 l T U Q s N H 0 m c X V v d D s s J n F 1 b 3 Q 7 U 2 V j d G l v b j E v a 2 5 4 L W d y b 3 V w Z W Q v Q X V 0 b 1 J l b W 9 2 Z W R D b 2 x 1 b W 5 z M S 5 7 T U R U Y W J s Z V J l Y 2 9 y Z H M s N X 0 m c X V v d D t d L C Z x d W 9 0 O 1 J l b G F 0 a W 9 u c 2 h p c E l u Z m 8 m c X V v d D s 6 W 1 1 9 I i A v P j x F b n R y e S B U e X B l P S J G a W x s Q 2 9 1 b n Q i I F Z h b H V l P S J s M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t u e C 1 n c m 9 1 c G V k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t u e C 1 n c m 9 1 c G V k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W d y b 3 V w Z W Q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Z 3 J v d X B l Z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t u e C 1 n c m 9 1 c G V k L 1 N v c n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0 F k Z G V k J T I w S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c 2 V 0 d X A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Z m l u Y W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O G Q 2 N z I 3 Z S 1 l Z j A 0 L T Q 4 M j g t O T A 2 N C 0 z M G Q 4 Y j c 5 O D d l M j M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2 t u e F 9 m a W 5 h b C I g L z 4 8 R W 5 0 c n k g V H l w Z T 0 i R m l s b G V k Q 2 9 t c G x l d G V S Z X N 1 b H R U b 1 d v c m t z a G V l d C I g V m F s d W U 9 I m w x I i A v P j x F b n R y e S B U e X B l P S J G a W x s R X J y b 3 J D b 3 V u d C I g V m F s d W U 9 I m w w I i A v P j x F b n R y e S B U e X B l P S J G a W x s T G F z d F V w Z G F 0 Z W Q i I F Z h b H V l P S J k M j A y N S 0 w N C 0 y N F Q w M z o 0 O D o z N C 4 5 N j M 1 O D c 2 W i I g L z 4 8 R W 5 0 c n k g V H l w Z T 0 i R m l s b E N v b H V t b l R 5 c G V z I i B W Y W x 1 Z T 0 i c 0 F B Q U F B Q U F E Q X d B Q U F B Q U F B Q U E 9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L C Z x d W 9 0 O 1 R 5 c G U m c X V v d D s s J n F 1 b 3 Q 7 T 3 J k Z X I x J n F 1 b 3 Q 7 L C Z x d W 9 0 O 0 9 y Z G V y M i Z x d W 9 0 O y w m c X V v d D t D b 3 V u d C Z x d W 9 0 O y w m c X V v d D t M a W 5 r J n F 1 b 3 Q 7 L C Z x d W 9 0 O 0 1 E L U l t Y W d l T 2 5 s e S Z x d W 9 0 O y w m c X V v d D t N R C 1 J b W F n Z U x p b m s m c X V v d D s s J n F 1 b 3 Q 7 T U Q t S W 1 h Z 2 V M a W 5 r V G 9 G a W x l J n F 1 b 3 Q 7 L C Z x d W 9 0 O 0 1 E L V R h Y m x l U m V j b 3 J k J n F 1 b 3 Q 7 L C Z x d W 9 0 O 0 d I L V J F Q U R N R S 1 N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b n g t Z m l u Y W w v Q X V 0 b 1 J l b W 9 2 Z W R D b 2 x 1 b W 5 z M S 5 7 S W 5 k Z X g s M H 0 m c X V v d D s s J n F 1 b 3 Q 7 U 2 V j d G l v b j E v a 2 5 4 L W Z p b m F s L 0 F 1 d G 9 S Z W 1 v d m V k Q 2 9 s d W 1 u c z E u e 0 Z 1 b G x O Y W 1 l L D F 9 J n F 1 b 3 Q 7 L C Z x d W 9 0 O 1 N l Y 3 R p b 2 4 x L 2 t u e C 1 m a W 5 h b C 9 B d X R v U m V t b 3 Z l Z E N v b H V t b n M x L n t O Y W 1 l L D J 9 J n F 1 b 3 Q 7 L C Z x d W 9 0 O 1 N l Y 3 R p b 2 4 x L 2 t u e C 1 m a W 5 h b C 9 B d X R v U m V t b 3 Z l Z E N v b H V t b n M x L n t F e H R l b n N p b 2 4 s M 3 0 m c X V v d D s s J n F 1 b 3 Q 7 U 2 V j d G l v b j E v a 2 5 4 L W Z p b m F s L 0 F 1 d G 9 S Z W 1 v d m V k Q 2 9 s d W 1 u c z E u e 1 R 5 c G U s N H 0 m c X V v d D s s J n F 1 b 3 Q 7 U 2 V j d G l v b j E v a 2 5 4 L W Z p b m F s L 0 F 1 d G 9 S Z W 1 v d m V k Q 2 9 s d W 1 u c z E u e 0 9 y Z G V y M S w 1 f S Z x d W 9 0 O y w m c X V v d D t T Z W N 0 a W 9 u M S 9 r b n g t Z m l u Y W w v Q X V 0 b 1 J l b W 9 2 Z W R D b 2 x 1 b W 5 z M S 5 7 T 3 J k Z X I y L D Z 9 J n F 1 b 3 Q 7 L C Z x d W 9 0 O 1 N l Y 3 R p b 2 4 x L 2 t u e C 1 m a W 5 h b C 9 B d X R v U m V t b 3 Z l Z E N v b H V t b n M x L n t D b 3 V u d C w 3 f S Z x d W 9 0 O y w m c X V v d D t T Z W N 0 a W 9 u M S 9 r b n g t Z m l u Y W w v Q X V 0 b 1 J l b W 9 2 Z W R D b 2 x 1 b W 5 z M S 5 7 T G l u a y w 4 f S Z x d W 9 0 O y w m c X V v d D t T Z W N 0 a W 9 u M S 9 r b n g t Z m l u Y W w v Q X V 0 b 1 J l b W 9 2 Z W R D b 2 x 1 b W 5 z M S 5 7 T U Q t S W 1 h Z 2 V P b m x 5 L D l 9 J n F 1 b 3 Q 7 L C Z x d W 9 0 O 1 N l Y 3 R p b 2 4 x L 2 t u e C 1 m a W 5 h b C 9 B d X R v U m V t b 3 Z l Z E N v b H V t b n M x L n t N R C 1 J b W F n Z U x p b m s s M T B 9 J n F 1 b 3 Q 7 L C Z x d W 9 0 O 1 N l Y 3 R p b 2 4 x L 2 t u e C 1 m a W 5 h b C 9 B d X R v U m V t b 3 Z l Z E N v b H V t b n M x L n t N R C 1 J b W F n Z U x p b m t U b 0 Z p b G U s M T F 9 J n F 1 b 3 Q 7 L C Z x d W 9 0 O 1 N l Y 3 R p b 2 4 x L 2 t u e C 1 m a W 5 h b C 9 B d X R v U m V t b 3 Z l Z E N v b H V t b n M x L n t N R C 1 U Y W J s Z V J l Y 2 9 y Z C w x M n 0 m c X V v d D s s J n F 1 b 3 Q 7 U 2 V j d G l v b j E v a 2 5 4 L W Z p b m F s L 0 F 1 d G 9 S Z W 1 v d m V k Q 2 9 s d W 1 u c z E u e 0 d I L V J F Q U R N R S 1 N R C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2 t u e C 1 m a W 5 h b C 9 B d X R v U m V t b 3 Z l Z E N v b H V t b n M x L n t J b m R l e C w w f S Z x d W 9 0 O y w m c X V v d D t T Z W N 0 a W 9 u M S 9 r b n g t Z m l u Y W w v Q X V 0 b 1 J l b W 9 2 Z W R D b 2 x 1 b W 5 z M S 5 7 R n V s b E 5 h b W U s M X 0 m c X V v d D s s J n F 1 b 3 Q 7 U 2 V j d G l v b j E v a 2 5 4 L W Z p b m F s L 0 F 1 d G 9 S Z W 1 v d m V k Q 2 9 s d W 1 u c z E u e 0 5 h b W U s M n 0 m c X V v d D s s J n F 1 b 3 Q 7 U 2 V j d G l v b j E v a 2 5 4 L W Z p b m F s L 0 F 1 d G 9 S Z W 1 v d m V k Q 2 9 s d W 1 u c z E u e 0 V 4 d G V u c 2 l v b i w z f S Z x d W 9 0 O y w m c X V v d D t T Z W N 0 a W 9 u M S 9 r b n g t Z m l u Y W w v Q X V 0 b 1 J l b W 9 2 Z W R D b 2 x 1 b W 5 z M S 5 7 V H l w Z S w 0 f S Z x d W 9 0 O y w m c X V v d D t T Z W N 0 a W 9 u M S 9 r b n g t Z m l u Y W w v Q X V 0 b 1 J l b W 9 2 Z W R D b 2 x 1 b W 5 z M S 5 7 T 3 J k Z X I x L D V 9 J n F 1 b 3 Q 7 L C Z x d W 9 0 O 1 N l Y 3 R p b 2 4 x L 2 t u e C 1 m a W 5 h b C 9 B d X R v U m V t b 3 Z l Z E N v b H V t b n M x L n t P c m R l c j I s N n 0 m c X V v d D s s J n F 1 b 3 Q 7 U 2 V j d G l v b j E v a 2 5 4 L W Z p b m F s L 0 F 1 d G 9 S Z W 1 v d m V k Q 2 9 s d W 1 u c z E u e 0 N v d W 5 0 L D d 9 J n F 1 b 3 Q 7 L C Z x d W 9 0 O 1 N l Y 3 R p b 2 4 x L 2 t u e C 1 m a W 5 h b C 9 B d X R v U m V t b 3 Z l Z E N v b H V t b n M x L n t M a W 5 r L D h 9 J n F 1 b 3 Q 7 L C Z x d W 9 0 O 1 N l Y 3 R p b 2 4 x L 2 t u e C 1 m a W 5 h b C 9 B d X R v U m V t b 3 Z l Z E N v b H V t b n M x L n t N R C 1 J b W F n Z U 9 u b H k s O X 0 m c X V v d D s s J n F 1 b 3 Q 7 U 2 V j d G l v b j E v a 2 5 4 L W Z p b m F s L 0 F 1 d G 9 S Z W 1 v d m V k Q 2 9 s d W 1 u c z E u e 0 1 E L U l t Y W d l T G l u a y w x M H 0 m c X V v d D s s J n F 1 b 3 Q 7 U 2 V j d G l v b j E v a 2 5 4 L W Z p b m F s L 0 F 1 d G 9 S Z W 1 v d m V k Q 2 9 s d W 1 u c z E u e 0 1 E L U l t Y W d l T G l u a 1 R v R m l s Z S w x M X 0 m c X V v d D s s J n F 1 b 3 Q 7 U 2 V j d G l v b j E v a 2 5 4 L W Z p b m F s L 0 F 1 d G 9 S Z W 1 v d m V k Q 2 9 s d W 1 u c z E u e 0 1 E L V R h Y m x l U m V j b 3 J k L D E y f S Z x d W 9 0 O y w m c X V v d D t T Z W N 0 a W 9 u M S 9 r b n g t Z m l u Y W w v Q X V 0 b 1 J l b W 9 2 Z W R D b 2 x 1 b W 5 z M S 5 7 R 0 g t U k V B R E 1 F L U 1 E L D E z f S Z x d W 9 0 O 1 0 s J n F 1 b 3 Q 7 U m V s Y X R p b 2 5 z a G l w S W 5 m b y Z x d W 9 0 O z p b X X 0 i I C 8 + P E V u d H J 5 I F R 5 c G U 9 I l F 1 Z X J 5 R 3 J v d X B J R C I g V m F s d W U 9 I n M 0 Y j Y y Z j Y 5 Z i 0 y Y z J m L T R j Z W M t Y j Y 2 Y i 0 z Z m U w Y T Q z N T R i O T c i I C 8 + P E V u d H J 5 I F R 5 c G U 9 I k Z p b G x F c n J v c k N v Z G U i I F Z h b H V l P S J z V W 5 r b m 9 3 b i I g L z 4 8 R W 5 0 c n k g V H l w Z T 0 i R m l s b E N v d W 5 0 I i B W Y W x 1 Z T 0 i b D M 5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a 2 5 4 L W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t u e C 1 m a W 5 h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t u e C 1 m a W 5 h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W d y b 3 V w Z W Q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W d y b 3 V w Z W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c 2 V 0 d X A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B L X N l d H V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N m Y 5 Y W E 0 N m Q t N 2 F k Z C 0 0 N z V k L T k 4 O G E t Z D U 2 N 2 N i M D l i N G Z i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I Q V 9 z Z X R 1 c C I g L z 4 8 R W 5 0 c n k g V H l w Z T 0 i R m l s b G V k Q 2 9 t c G x l d G V S Z X N 1 b H R U b 1 d v c m t z a G V l d C I g V m F s d W U 9 I m w x I i A v P j x F b n R y e S B U e X B l P S J G a W x s T G F z d F V w Z G F 0 Z W Q i I F Z h b H V l P S J k M j A y N S 0 w N C 0 y N F Q w M z o 0 O D o z N C 4 4 O T A 4 N z g 1 W i I g L z 4 8 R W 5 0 c n k g V H l w Z T 0 i R m l s b E N v b H V t b l R 5 c G V z I i B W Y W x 1 Z T 0 i c 0 F 3 Q U d C Z z 0 9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X S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F c n J v c k N v d W 5 0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h B L X N l d H V w L 0 F 1 d G 9 S Z W 1 v d m V k Q 2 9 s d W 1 u c z E u e 0 l u Z G V 4 L D B 9 J n F 1 b 3 Q 7 L C Z x d W 9 0 O 1 N l Y 3 R p b 2 4 x L 0 h B L X N l d H V w L 0 F 1 d G 9 S Z W 1 v d m V k Q 2 9 s d W 1 u c z E u e 0 Z 1 b G x O Y W 1 l L D F 9 J n F 1 b 3 Q 7 L C Z x d W 9 0 O 1 N l Y 3 R p b 2 4 x L 0 h B L X N l d H V w L 0 F 1 d G 9 S Z W 1 v d m V k Q 2 9 s d W 1 u c z E u e 0 5 h b W U s M n 0 m c X V v d D s s J n F 1 b 3 Q 7 U 2 V j d G l v b j E v S E E t c 2 V 0 d X A v Q X V 0 b 1 J l b W 9 2 Z W R D b 2 x 1 b W 5 z M S 5 7 R X h 0 Z W 5 z a W 9 u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h B L X N l d H V w L 0 F 1 d G 9 S Z W 1 v d m V k Q 2 9 s d W 1 u c z E u e 0 l u Z G V 4 L D B 9 J n F 1 b 3 Q 7 L C Z x d W 9 0 O 1 N l Y 3 R p b 2 4 x L 0 h B L X N l d H V w L 0 F 1 d G 9 S Z W 1 v d m V k Q 2 9 s d W 1 u c z E u e 0 Z 1 b G x O Y W 1 l L D F 9 J n F 1 b 3 Q 7 L C Z x d W 9 0 O 1 N l Y 3 R p b 2 4 x L 0 h B L X N l d H V w L 0 F 1 d G 9 S Z W 1 v d m V k Q 2 9 s d W 1 u c z E u e 0 5 h b W U s M n 0 m c X V v d D s s J n F 1 b 3 Q 7 U 2 V j d G l v b j E v S E E t c 2 V 0 d X A v Q X V 0 b 1 J l b W 9 2 Z W R D b 2 x 1 b W 5 z M S 5 7 R X h 0 Z W 5 z a W 9 u L D N 9 J n F 1 b 3 Q 7 X S w m c X V v d D t S Z W x h d G l v b n N o a X B J b m Z v J n F 1 b 3 Q 7 O l t d f S I g L z 4 8 R W 5 0 c n k g V H l w Z T 0 i U X V l c n l H c m 9 1 c E l E I i B W Y W x 1 Z T 0 i c z g 1 M T h i M 2 Q 3 L W V h M D Y t N D R k Z i 1 h Y T F m L T g 2 Z m Z m M T I 1 M 2 Z m M S I g L z 4 8 R W 5 0 c n k g V H l w Z T 0 i R m l s b E V y c m 9 y Q 2 9 k Z S I g V m F s d W U 9 I n N V b m t u b 3 d u I i A v P j x F b n R y e S B U e X B l P S J G a W x s Q 2 9 1 b n Q i I F Z h b H V l P S J s M j E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I Q S 1 z Z X R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Q S 1 z Z X R 1 c C 9 B Z G R l Z C U y M E l u Z G V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E E t c 2 V 0 d X A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Q S 1 z Z X R 1 c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E E t c 2 V 0 d X A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Q S 1 z Z X R 1 c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E E t c 2 V 0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Q S 1 z Z X R 1 c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B L X N l d H V w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B L X N l d H V w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Q S 1 z Z X R 1 c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G E t Z 3 J v d X B l Z D w v S X R l b V B h d G g + P C 9 J d G V t T G 9 j Y X R p b 2 4 + P F N 0 Y W J s Z U V u d H J p Z X M + P E V u d H J 5 I F R 5 c G U 9 I l F 1 Z X J 5 S U Q i I F Z h b H V l P S J z N 2 U 4 Y W Y 2 Z D Y t Y W Z k M S 0 0 O D k z L W I 4 O T M t N G F l Y j V k Z j I 1 Z T g 2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U Y X J n Z X Q i I F Z h b H V l P S J z a G F f Z 3 J v d X B l Z C I g L z 4 8 R W 5 0 c n k g V H l w Z T 0 i R m l s b G V k Q 2 9 t c G x l d G V S Z X N 1 b H R U b 1 d v c m t z a G V l d C I g V m F s d W U 9 I m w x I i A v P j x F b n R y e S B U e X B l P S J G a W x s R X J y b 3 J D b 3 V u d C I g V m F s d W U 9 I m w w I i A v P j x F b n R y e S B U e X B l P S J G a W x s U 3 R h d H V z I i B W Y W x 1 Z T 0 i c 0 N v b X B s Z X R l I i A v P j x F b n R y e S B U e X B l P S J G a W x s T G F z d F V w Z G F 0 Z W Q i I F Z h b H V l P S J k M j A y N S 0 w N C 0 y N F Q w M z o 0 O D o z N C 4 5 M T A 2 O D Q 5 W i I g L z 4 8 R W 5 0 c n k g V H l w Z T 0 i R m l s b E N v b H V t b l R 5 c G V z I i B W Y W x 1 Z T 0 i c 0 F B W U d C Z 0 F H I i A v P j x F b n R y e S B U e X B l P S J G a W x s Q 2 9 s d W 1 u T m F t Z X M i I F Z h b H V l P S J z W y Z x d W 9 0 O 0 l u Z G V 4 M S Z x d W 9 0 O y w m c X V v d D t J b W F n Z U 9 u b H k m c X V v d D s s J n F 1 b 3 Q 7 S W 1 h Z 2 V M a W 5 r J n F 1 b 3 Q 7 L C Z x d W 9 0 O 0 l t Y W d l T G l u a 1 R v R m l s Z S Z x d W 9 0 O y w m c X V v d D t N R F R h Y m x l U m V j b 3 J k c y Z x d W 9 0 O y w m c X V v d D t H S H J l Y W R t Z U 1 E J n F 1 b 3 Q 7 X S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h h L W d y b 3 V w Z W Q v Q X V 0 b 1 J l b W 9 2 Z W R D b 2 x 1 b W 5 z M S 5 7 S W 5 k Z X g x L D B 9 J n F 1 b 3 Q 7 L C Z x d W 9 0 O 1 N l Y 3 R p b 2 4 x L 2 h h L W d y b 3 V w Z W Q v Q X V 0 b 1 J l b W 9 2 Z W R D b 2 x 1 b W 5 z M S 5 7 S W 1 h Z 2 V P b m x 5 L D F 9 J n F 1 b 3 Q 7 L C Z x d W 9 0 O 1 N l Y 3 R p b 2 4 x L 2 h h L W d y b 3 V w Z W Q v Q X V 0 b 1 J l b W 9 2 Z W R D b 2 x 1 b W 5 z M S 5 7 S W 1 h Z 2 V M a W 5 r L D J 9 J n F 1 b 3 Q 7 L C Z x d W 9 0 O 1 N l Y 3 R p b 2 4 x L 2 h h L W d y b 3 V w Z W Q v Q X V 0 b 1 J l b W 9 2 Z W R D b 2 x 1 b W 5 z M S 5 7 S W 1 h Z 2 V M a W 5 r V G 9 G a W x l L D N 9 J n F 1 b 3 Q 7 L C Z x d W 9 0 O 1 N l Y 3 R p b 2 4 x L 2 h h L W d y b 3 V w Z W Q v Q X V 0 b 1 J l b W 9 2 Z W R D b 2 x 1 b W 5 z M S 5 7 T U R U Y W J s Z V J l Y 2 9 y Z H M s N H 0 m c X V v d D s s J n F 1 b 3 Q 7 U 2 V j d G l v b j E v a G E t Z 3 J v d X B l Z C 9 B d X R v U m V t b 3 Z l Z E N v b H V t b n M x L n t H S H J l Y W R t Z U 1 E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h h L W d y b 3 V w Z W Q v Q X V 0 b 1 J l b W 9 2 Z W R D b 2 x 1 b W 5 z M S 5 7 S W 5 k Z X g x L D B 9 J n F 1 b 3 Q 7 L C Z x d W 9 0 O 1 N l Y 3 R p b 2 4 x L 2 h h L W d y b 3 V w Z W Q v Q X V 0 b 1 J l b W 9 2 Z W R D b 2 x 1 b W 5 z M S 5 7 S W 1 h Z 2 V P b m x 5 L D F 9 J n F 1 b 3 Q 7 L C Z x d W 9 0 O 1 N l Y 3 R p b 2 4 x L 2 h h L W d y b 3 V w Z W Q v Q X V 0 b 1 J l b W 9 2 Z W R D b 2 x 1 b W 5 z M S 5 7 S W 1 h Z 2 V M a W 5 r L D J 9 J n F 1 b 3 Q 7 L C Z x d W 9 0 O 1 N l Y 3 R p b 2 4 x L 2 h h L W d y b 3 V w Z W Q v Q X V 0 b 1 J l b W 9 2 Z W R D b 2 x 1 b W 5 z M S 5 7 S W 1 h Z 2 V M a W 5 r V G 9 G a W x l L D N 9 J n F 1 b 3 Q 7 L C Z x d W 9 0 O 1 N l Y 3 R p b 2 4 x L 2 h h L W d y b 3 V w Z W Q v Q X V 0 b 1 J l b W 9 2 Z W R D b 2 x 1 b W 5 z M S 5 7 T U R U Y W J s Z V J l Y 2 9 y Z H M s N H 0 m c X V v d D s s J n F 1 b 3 Q 7 U 2 V j d G l v b j E v a G E t Z 3 J v d X B l Z C 9 B d X R v U m V t b 3 Z l Z E N v b H V t b n M x L n t H S H J l Y W R t Z U 1 E L D V 9 J n F 1 b 3 Q 7 X S w m c X V v d D t S Z W x h d G l v b n N o a X B J b m Z v J n F 1 b 3 Q 7 O l t d f S I g L z 4 8 R W 5 0 c n k g V H l w Z T 0 i U X V l c n l H c m 9 1 c E l E I i B W Y W x 1 Z T 0 i c z g 1 M T h i M 2 Q 3 L W V h M D Y t N D R k Z i 1 h Y T F m L T g 2 Z m Z m M T I 1 M 2 Z m M S I g L z 4 8 R W 5 0 c n k g V H l w Z T 0 i R m l s b E V y c m 9 y Q 2 9 k Z S I g V m F s d W U 9 I n N V b m t u b 3 d u I i A v P j x F b n R y e S B U e X B l P S J G a W x s Q 2 9 1 b n Q i I F Z h b H V l P S J s M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h h L W d y b 3 V w Z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G E t Z 3 J v d X B l Z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h h L W d y b 3 V w Z W Q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Y S 1 n c m 9 1 c G V k L 1 N v c n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G E t Z 3 J v d X B l Z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h h L W d y b 3 V w Z W Q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G E t Z 3 J v d X B l Z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h h L W Z p b m F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m E 4 Y W U y N m M t O T Z l Z i 0 0 M z M 1 L T g 4 Y j I t N j N l N j U 3 M j I 2 M T V k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o Y V 9 m a W 5 h b C I g L z 4 8 R W 5 0 c n k g V H l w Z T 0 i R m l s b G V k Q 2 9 t c G x l d G V S Z X N 1 b H R U b 1 d v c m t z a G V l d C I g V m F s d W U 9 I m w x I i A v P j x F b n R y e S B U e X B l P S J G a W x s T G F z d F V w Z G F 0 Z W Q i I F Z h b H V l P S J k M j A y N S 0 w N C 0 y N F Q w M z o 0 O D o z N C 4 5 M D A 5 M D k 2 W i I g L z 4 8 R W 5 0 c n k g V H l w Z T 0 i R m l s b E N v b H V t b l R 5 c G V z I i B W Y W x 1 Z T 0 i c 0 F B Q U F B Q U F E Q X d B Q U F B Q U F B Q U E 9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L C Z x d W 9 0 O 1 R 5 c G U m c X V v d D s s J n F 1 b 3 Q 7 T 3 J k Z X I x J n F 1 b 3 Q 7 L C Z x d W 9 0 O 0 9 y Z G V y M i Z x d W 9 0 O y w m c X V v d D t D b 3 V u d C Z x d W 9 0 O y w m c X V v d D t M a W 5 r J n F 1 b 3 Q 7 L C Z x d W 9 0 O 0 1 E L U l t Y W d l T 2 5 s e S Z x d W 9 0 O y w m c X V v d D t N R C 1 J b W F n Z U x p b m s m c X V v d D s s J n F 1 b 3 Q 7 T U Q t S W 1 h Z 2 V M a W 5 r V G 9 G a W x l J n F 1 b 3 Q 7 L C Z x d W 9 0 O 0 1 E L V R h Y m x l U m V j b 3 J k J n F 1 b 3 Q 7 L C Z x d W 9 0 O 0 d I L V J F Q U R N R S 1 N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Y S 1 m a W 5 h b C 9 B d X R v U m V t b 3 Z l Z E N v b H V t b n M x L n t J b m R l e C w w f S Z x d W 9 0 O y w m c X V v d D t T Z W N 0 a W 9 u M S 9 o Y S 1 m a W 5 h b C 9 B d X R v U m V t b 3 Z l Z E N v b H V t b n M x L n t G d W x s T m F t Z S w x f S Z x d W 9 0 O y w m c X V v d D t T Z W N 0 a W 9 u M S 9 o Y S 1 m a W 5 h b C 9 B d X R v U m V t b 3 Z l Z E N v b H V t b n M x L n t O Y W 1 l L D J 9 J n F 1 b 3 Q 7 L C Z x d W 9 0 O 1 N l Y 3 R p b 2 4 x L 2 h h L W Z p b m F s L 0 F 1 d G 9 S Z W 1 v d m V k Q 2 9 s d W 1 u c z E u e 0 V 4 d G V u c 2 l v b i w z f S Z x d W 9 0 O y w m c X V v d D t T Z W N 0 a W 9 u M S 9 o Y S 1 m a W 5 h b C 9 B d X R v U m V t b 3 Z l Z E N v b H V t b n M x L n t U e X B l L D R 9 J n F 1 b 3 Q 7 L C Z x d W 9 0 O 1 N l Y 3 R p b 2 4 x L 2 h h L W Z p b m F s L 0 F 1 d G 9 S Z W 1 v d m V k Q 2 9 s d W 1 u c z E u e 0 9 y Z G V y M S w 1 f S Z x d W 9 0 O y w m c X V v d D t T Z W N 0 a W 9 u M S 9 o Y S 1 m a W 5 h b C 9 B d X R v U m V t b 3 Z l Z E N v b H V t b n M x L n t P c m R l c j I s N n 0 m c X V v d D s s J n F 1 b 3 Q 7 U 2 V j d G l v b j E v a G E t Z m l u Y W w v Q X V 0 b 1 J l b W 9 2 Z W R D b 2 x 1 b W 5 z M S 5 7 Q 2 9 1 b n Q s N 3 0 m c X V v d D s s J n F 1 b 3 Q 7 U 2 V j d G l v b j E v a G E t Z m l u Y W w v Q X V 0 b 1 J l b W 9 2 Z W R D b 2 x 1 b W 5 z M S 5 7 T G l u a y w 4 f S Z x d W 9 0 O y w m c X V v d D t T Z W N 0 a W 9 u M S 9 o Y S 1 m a W 5 h b C 9 B d X R v U m V t b 3 Z l Z E N v b H V t b n M x L n t N R C 1 J b W F n Z U 9 u b H k s O X 0 m c X V v d D s s J n F 1 b 3 Q 7 U 2 V j d G l v b j E v a G E t Z m l u Y W w v Q X V 0 b 1 J l b W 9 2 Z W R D b 2 x 1 b W 5 z M S 5 7 T U Q t S W 1 h Z 2 V M a W 5 r L D E w f S Z x d W 9 0 O y w m c X V v d D t T Z W N 0 a W 9 u M S 9 o Y S 1 m a W 5 h b C 9 B d X R v U m V t b 3 Z l Z E N v b H V t b n M x L n t N R C 1 J b W F n Z U x p b m t U b 0 Z p b G U s M T F 9 J n F 1 b 3 Q 7 L C Z x d W 9 0 O 1 N l Y 3 R p b 2 4 x L 2 h h L W Z p b m F s L 0 F 1 d G 9 S Z W 1 v d m V k Q 2 9 s d W 1 u c z E u e 0 1 E L V R h Y m x l U m V j b 3 J k L D E y f S Z x d W 9 0 O y w m c X V v d D t T Z W N 0 a W 9 u M S 9 o Y S 1 m a W 5 h b C 9 B d X R v U m V t b 3 Z l Z E N v b H V t b n M x L n t H S C 1 S R U F E T U U t T U Q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o Y S 1 m a W 5 h b C 9 B d X R v U m V t b 3 Z l Z E N v b H V t b n M x L n t J b m R l e C w w f S Z x d W 9 0 O y w m c X V v d D t T Z W N 0 a W 9 u M S 9 o Y S 1 m a W 5 h b C 9 B d X R v U m V t b 3 Z l Z E N v b H V t b n M x L n t G d W x s T m F t Z S w x f S Z x d W 9 0 O y w m c X V v d D t T Z W N 0 a W 9 u M S 9 o Y S 1 m a W 5 h b C 9 B d X R v U m V t b 3 Z l Z E N v b H V t b n M x L n t O Y W 1 l L D J 9 J n F 1 b 3 Q 7 L C Z x d W 9 0 O 1 N l Y 3 R p b 2 4 x L 2 h h L W Z p b m F s L 0 F 1 d G 9 S Z W 1 v d m V k Q 2 9 s d W 1 u c z E u e 0 V 4 d G V u c 2 l v b i w z f S Z x d W 9 0 O y w m c X V v d D t T Z W N 0 a W 9 u M S 9 o Y S 1 m a W 5 h b C 9 B d X R v U m V t b 3 Z l Z E N v b H V t b n M x L n t U e X B l L D R 9 J n F 1 b 3 Q 7 L C Z x d W 9 0 O 1 N l Y 3 R p b 2 4 x L 2 h h L W Z p b m F s L 0 F 1 d G 9 S Z W 1 v d m V k Q 2 9 s d W 1 u c z E u e 0 9 y Z G V y M S w 1 f S Z x d W 9 0 O y w m c X V v d D t T Z W N 0 a W 9 u M S 9 o Y S 1 m a W 5 h b C 9 B d X R v U m V t b 3 Z l Z E N v b H V t b n M x L n t P c m R l c j I s N n 0 m c X V v d D s s J n F 1 b 3 Q 7 U 2 V j d G l v b j E v a G E t Z m l u Y W w v Q X V 0 b 1 J l b W 9 2 Z W R D b 2 x 1 b W 5 z M S 5 7 Q 2 9 1 b n Q s N 3 0 m c X V v d D s s J n F 1 b 3 Q 7 U 2 V j d G l v b j E v a G E t Z m l u Y W w v Q X V 0 b 1 J l b W 9 2 Z W R D b 2 x 1 b W 5 z M S 5 7 T G l u a y w 4 f S Z x d W 9 0 O y w m c X V v d D t T Z W N 0 a W 9 u M S 9 o Y S 1 m a W 5 h b C 9 B d X R v U m V t b 3 Z l Z E N v b H V t b n M x L n t N R C 1 J b W F n Z U 9 u b H k s O X 0 m c X V v d D s s J n F 1 b 3 Q 7 U 2 V j d G l v b j E v a G E t Z m l u Y W w v Q X V 0 b 1 J l b W 9 2 Z W R D b 2 x 1 b W 5 z M S 5 7 T U Q t S W 1 h Z 2 V M a W 5 r L D E w f S Z x d W 9 0 O y w m c X V v d D t T Z W N 0 a W 9 u M S 9 o Y S 1 m a W 5 h b C 9 B d X R v U m V t b 3 Z l Z E N v b H V t b n M x L n t N R C 1 J b W F n Z U x p b m t U b 0 Z p b G U s M T F 9 J n F 1 b 3 Q 7 L C Z x d W 9 0 O 1 N l Y 3 R p b 2 4 x L 2 h h L W Z p b m F s L 0 F 1 d G 9 S Z W 1 v d m V k Q 2 9 s d W 1 u c z E u e 0 1 E L V R h Y m x l U m V j b 3 J k L D E y f S Z x d W 9 0 O y w m c X V v d D t T Z W N 0 a W 9 u M S 9 o Y S 1 m a W 5 h b C 9 B d X R v U m V t b 3 Z l Z E N v b H V t b n M x L n t H S C 1 S R U F E T U U t T U Q s M T N 9 J n F 1 b 3 Q 7 X S w m c X V v d D t S Z W x h d G l v b n N o a X B J b m Z v J n F 1 b 3 Q 7 O l t d f S I g L z 4 8 R W 5 0 c n k g V H l w Z T 0 i T G 9 h Z G V k V G 9 B b m F s e X N p c 1 N l c n Z p Y 2 V z I i B W Y W x 1 Z T 0 i b D A i I C 8 + P E V u d H J 5 I F R 5 c G U 9 I k Z p b G x F c n J v c k N v d W 5 0 I i B W Y W x 1 Z T 0 i b D A i I C 8 + P E V u d H J 5 I F R 5 c G U 9 I l F 1 Z X J 5 R 3 J v d X B J R C I g V m F s d W U 9 I n M 4 N T E 4 Y j N k N y 1 l Y T A 2 L T Q 0 Z G Y t Y W E x Z i 0 4 N m Z m Z j E y N T N m Z j E i I C 8 + P E V u d H J 5 I F R 5 c G U 9 I k Z p b G x F c n J v c k N v Z G U i I F Z h b H V l P S J z V W 5 r b m 9 3 b i I g L z 4 8 R W 5 0 c n k g V H l w Z T 0 i R m l s b E N v d W 5 0 I i B W Y W x 1 Z T 0 i b D I x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a G E t Z m l u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G E t Z m l u Y W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Y S 1 m a W 5 h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E E t c 2 V 0 d X A v R m l s d G V y Z W Q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B L X N l d H V w L 0 x v d 2 V y Y 2 F z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0 x v d 2 V y Y 2 F z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0 Z p b H R l c m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Y S 1 n c m 9 1 c G V k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Q z M T k x Z D V m L W J k N T A t N D g w Y y 0 4 Y T U 4 L W Y 1 N T Z i M j R k Y T c 4 O C I g L z 4 8 R W 5 0 c n k g V H l w Z T 0 i U X V l c n l J R C I g V m F s d W U 9 I n N m Y z V h O W M 0 Y y 0 w N G V j L T Q y N D A t O W M x O C 0 y Z D g 4 M G Y 4 N j A x Y T Y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W N v d m V y e V R h c m d l d F N o Z W V 0 I i B W Y W x 1 Z T 0 i c 3 d s c y 1 z Z X R 1 c C I g L z 4 8 R W 5 0 c n k g V H l w Z T 0 i U m V j b 3 Z l c n l U Y X J n Z X R D b 2 x 1 b W 4 i I F Z h b H V l P S J s M i I g L z 4 8 R W 5 0 c n k g V H l w Z T 0 i U m V j b 3 Z l c n l U Y X J n Z X R S b 3 c i I F Z h b H V l P S J s M T k i I C 8 + P E V u d H J 5 I F R 5 c G U 9 I k Z p b G x U Y X J n Z X Q i I F Z h b H V l P S J z d 2 x z X 3 N l d H V w I i A v P j x F b n R y e S B U e X B l P S J G a W x s Z W R D b 2 1 w b G V 0 Z V J l c 3 V s d F R v V 2 9 y a 3 N o Z W V 0 I i B W Y W x 1 Z T 0 i b D E i I C 8 + P E V u d H J 5 I F R 5 c G U 9 I k Z p b G x D b 3 V u d C I g V m F s d W U 9 I m w y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y N F Q w M z o 0 O D o z N i 4 w N z A 4 O T c 2 W i I g L z 4 8 R W 5 0 c n k g V H l w Z T 0 i R m l s b E N v b H V t b l R 5 c G V z I i B W Y W x 1 Z T 0 i c 0 F 3 Q U d C Z z 0 9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2 x z L X N l d H V w L 0 F 1 d G 9 S Z W 1 v d m V k Q 2 9 s d W 1 u c z E u e 0 l u Z G V 4 L D B 9 J n F 1 b 3 Q 7 L C Z x d W 9 0 O 1 N l Y 3 R p b 2 4 x L 3 d s c y 1 z Z X R 1 c C 9 B d X R v U m V t b 3 Z l Z E N v b H V t b n M x L n t G d W x s T m F t Z S w x f S Z x d W 9 0 O y w m c X V v d D t T Z W N 0 a W 9 u M S 9 3 b H M t c 2 V 0 d X A v Q X V 0 b 1 J l b W 9 2 Z W R D b 2 x 1 b W 5 z M S 5 7 T m F t Z S w y f S Z x d W 9 0 O y w m c X V v d D t T Z W N 0 a W 9 u M S 9 3 b H M t c 2 V 0 d X A v Q X V 0 b 1 J l b W 9 2 Z W R D b 2 x 1 b W 5 z M S 5 7 R X h 0 Z W 5 z a W 9 u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3 d s c y 1 z Z X R 1 c C 9 B d X R v U m V t b 3 Z l Z E N v b H V t b n M x L n t J b m R l e C w w f S Z x d W 9 0 O y w m c X V v d D t T Z W N 0 a W 9 u M S 9 3 b H M t c 2 V 0 d X A v Q X V 0 b 1 J l b W 9 2 Z W R D b 2 x 1 b W 5 z M S 5 7 R n V s b E 5 h b W U s M X 0 m c X V v d D s s J n F 1 b 3 Q 7 U 2 V j d G l v b j E v d 2 x z L X N l d H V w L 0 F 1 d G 9 S Z W 1 v d m V k Q 2 9 s d W 1 u c z E u e 0 5 h b W U s M n 0 m c X V v d D s s J n F 1 b 3 Q 7 U 2 V j d G l v b j E v d 2 x z L X N l d H V w L 0 F 1 d G 9 S Z W 1 v d m V k Q 2 9 s d W 1 u c z E u e 0 V 4 d G V u c 2 l v b i w z f S Z x d W 9 0 O 1 0 s J n F 1 b 3 Q 7 U m V s Y X R p b 2 5 z a G l w S W 5 m b y Z x d W 9 0 O z p b X X 0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3 b H M t c 2 V 0 d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X N l d H V w L 0 x v d 2 V y Y 2 F z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X N l d H V w L 0 Z p b H R l c m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z Z X R 1 c C 9 S Z W 9 y Z G V y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z Z X R 1 c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X N l d H V w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X N l d H V w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X N l d H V w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m a W 5 h b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D M x O T F k N W Y t Y m Q 1 M C 0 0 O D B j L T h h N T g t Z j U 1 N m I y N G R h N z g 4 I i A v P j x F b n R y e S B U e X B l P S J R d W V y e U l E I i B W Y W x 1 Z T 0 i c z B l N 2 V l Z m M x L W I 4 M m Y t N D k y O C 1 i Y T Z j L W I y Z m Q y Z j R m N T A 5 M y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J l Y 2 9 2 Z X J 5 V G F y Z 2 V 0 U 2 h l Z X Q i I F Z h b H V l P S J z d 2 x z L W Z p b m F s I i A v P j x F b n R y e S B U e X B l P S J S Z W N v d m V y e V R h c m d l d E N v b H V t b i I g V m F s d W U 9 I m w z I i A v P j x F b n R y e S B U e X B l P S J S Z W N v d m V y e V R h c m d l d F J v d y I g V m F s d W U 9 I m w 2 I i A v P j x F b n R y e S B U e X B l P S J G a W x s V G F y Z 2 V 0 I i B W Y W x 1 Z T 0 i c 3 d s c 1 9 m a W 5 h b C I g L z 4 8 R W 5 0 c n k g V H l w Z T 0 i R m l s b G V k Q 2 9 t c G x l d G V S Z X N 1 b H R U b 1 d v c m t z a G V l d C I g V m F s d W U 9 I m w x I i A v P j x F b n R y e S B U e X B l P S J G a W x s Q 2 9 1 b n Q i I F Z h b H V l P S J s M j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j R U M D M 6 N D g 6 M z U u M D A 2 N T g 1 N F o i I C 8 + P E V u d H J 5 I F R 5 c G U 9 I k Z p b G x D b 2 x 1 b W 5 U e X B l c y I g V m F s d W U 9 I n N B Q U F B Q U F B R E F 3 Q U F B Q U F B Q U F B P S I g L z 4 8 R W 5 0 c n k g V H l w Z T 0 i R m l s b E N v b H V t b k 5 h b W V z I i B W Y W x 1 Z T 0 i c 1 s m c X V v d D t J b m R l e C Z x d W 9 0 O y w m c X V v d D t G d W x s T m F t Z S Z x d W 9 0 O y w m c X V v d D t O Y W 1 l J n F 1 b 3 Q 7 L C Z x d W 9 0 O 0 V 4 d G V u c 2 l v b i Z x d W 9 0 O y w m c X V v d D t U e X B l J n F 1 b 3 Q 7 L C Z x d W 9 0 O 0 9 y Z G V y M S Z x d W 9 0 O y w m c X V v d D t P c m R l c j I m c X V v d D s s J n F 1 b 3 Q 7 Q 2 9 1 b n Q m c X V v d D s s J n F 1 b 3 Q 7 T G l u a y Z x d W 9 0 O y w m c X V v d D t N R C 1 J b W F n Z U 9 u b H k m c X V v d D s s J n F 1 b 3 Q 7 T U Q t S W 1 h Z 2 V M a W 5 r J n F 1 b 3 Q 7 L C Z x d W 9 0 O 0 1 E L U l t Y W d l T G l u a 1 R v R m l s Z S Z x d W 9 0 O y w m c X V v d D t N R C 1 U Y W J s Z V J l Y 2 9 y Z C Z x d W 9 0 O y w m c X V v d D t H S C 1 S R U F E T U U t T U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2 x z L W Z p b m F s L 0 F 1 d G 9 S Z W 1 v d m V k Q 2 9 s d W 1 u c z E u e 0 l u Z G V 4 L D B 9 J n F 1 b 3 Q 7 L C Z x d W 9 0 O 1 N l Y 3 R p b 2 4 x L 3 d s c y 1 m a W 5 h b C 9 B d X R v U m V t b 3 Z l Z E N v b H V t b n M x L n t G d W x s T m F t Z S w x f S Z x d W 9 0 O y w m c X V v d D t T Z W N 0 a W 9 u M S 9 3 b H M t Z m l u Y W w v Q X V 0 b 1 J l b W 9 2 Z W R D b 2 x 1 b W 5 z M S 5 7 T m F t Z S w y f S Z x d W 9 0 O y w m c X V v d D t T Z W N 0 a W 9 u M S 9 3 b H M t Z m l u Y W w v Q X V 0 b 1 J l b W 9 2 Z W R D b 2 x 1 b W 5 z M S 5 7 R X h 0 Z W 5 z a W 9 u L D N 9 J n F 1 b 3 Q 7 L C Z x d W 9 0 O 1 N l Y 3 R p b 2 4 x L 3 d s c y 1 m a W 5 h b C 9 B d X R v U m V t b 3 Z l Z E N v b H V t b n M x L n t U e X B l L D R 9 J n F 1 b 3 Q 7 L C Z x d W 9 0 O 1 N l Y 3 R p b 2 4 x L 3 d s c y 1 m a W 5 h b C 9 B d X R v U m V t b 3 Z l Z E N v b H V t b n M x L n t P c m R l c j E s N X 0 m c X V v d D s s J n F 1 b 3 Q 7 U 2 V j d G l v b j E v d 2 x z L W Z p b m F s L 0 F 1 d G 9 S Z W 1 v d m V k Q 2 9 s d W 1 u c z E u e 0 9 y Z G V y M i w 2 f S Z x d W 9 0 O y w m c X V v d D t T Z W N 0 a W 9 u M S 9 3 b H M t Z m l u Y W w v Q X V 0 b 1 J l b W 9 2 Z W R D b 2 x 1 b W 5 z M S 5 7 Q 2 9 1 b n Q s N 3 0 m c X V v d D s s J n F 1 b 3 Q 7 U 2 V j d G l v b j E v d 2 x z L W Z p b m F s L 0 F 1 d G 9 S Z W 1 v d m V k Q 2 9 s d W 1 u c z E u e 0 x p b m s s O H 0 m c X V v d D s s J n F 1 b 3 Q 7 U 2 V j d G l v b j E v d 2 x z L W Z p b m F s L 0 F 1 d G 9 S Z W 1 v d m V k Q 2 9 s d W 1 u c z E u e 0 1 E L U l t Y W d l T 2 5 s e S w 5 f S Z x d W 9 0 O y w m c X V v d D t T Z W N 0 a W 9 u M S 9 3 b H M t Z m l u Y W w v Q X V 0 b 1 J l b W 9 2 Z W R D b 2 x 1 b W 5 z M S 5 7 T U Q t S W 1 h Z 2 V M a W 5 r L D E w f S Z x d W 9 0 O y w m c X V v d D t T Z W N 0 a W 9 u M S 9 3 b H M t Z m l u Y W w v Q X V 0 b 1 J l b W 9 2 Z W R D b 2 x 1 b W 5 z M S 5 7 T U Q t S W 1 h Z 2 V M a W 5 r V G 9 G a W x l L D E x f S Z x d W 9 0 O y w m c X V v d D t T Z W N 0 a W 9 u M S 9 3 b H M t Z m l u Y W w v Q X V 0 b 1 J l b W 9 2 Z W R D b 2 x 1 b W 5 z M S 5 7 T U Q t V G F i b G V S Z W N v c m Q s M T J 9 J n F 1 b 3 Q 7 L C Z x d W 9 0 O 1 N l Y 3 R p b 2 4 x L 3 d s c y 1 m a W 5 h b C 9 B d X R v U m V t b 3 Z l Z E N v b H V t b n M x L n t H S C 1 S R U F E T U U t T U Q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3 b H M t Z m l u Y W w v Q X V 0 b 1 J l b W 9 2 Z W R D b 2 x 1 b W 5 z M S 5 7 S W 5 k Z X g s M H 0 m c X V v d D s s J n F 1 b 3 Q 7 U 2 V j d G l v b j E v d 2 x z L W Z p b m F s L 0 F 1 d G 9 S Z W 1 v d m V k Q 2 9 s d W 1 u c z E u e 0 Z 1 b G x O Y W 1 l L D F 9 J n F 1 b 3 Q 7 L C Z x d W 9 0 O 1 N l Y 3 R p b 2 4 x L 3 d s c y 1 m a W 5 h b C 9 B d X R v U m V t b 3 Z l Z E N v b H V t b n M x L n t O Y W 1 l L D J 9 J n F 1 b 3 Q 7 L C Z x d W 9 0 O 1 N l Y 3 R p b 2 4 x L 3 d s c y 1 m a W 5 h b C 9 B d X R v U m V t b 3 Z l Z E N v b H V t b n M x L n t F e H R l b n N p b 2 4 s M 3 0 m c X V v d D s s J n F 1 b 3 Q 7 U 2 V j d G l v b j E v d 2 x z L W Z p b m F s L 0 F 1 d G 9 S Z W 1 v d m V k Q 2 9 s d W 1 u c z E u e 1 R 5 c G U s N H 0 m c X V v d D s s J n F 1 b 3 Q 7 U 2 V j d G l v b j E v d 2 x z L W Z p b m F s L 0 F 1 d G 9 S Z W 1 v d m V k Q 2 9 s d W 1 u c z E u e 0 9 y Z G V y M S w 1 f S Z x d W 9 0 O y w m c X V v d D t T Z W N 0 a W 9 u M S 9 3 b H M t Z m l u Y W w v Q X V 0 b 1 J l b W 9 2 Z W R D b 2 x 1 b W 5 z M S 5 7 T 3 J k Z X I y L D Z 9 J n F 1 b 3 Q 7 L C Z x d W 9 0 O 1 N l Y 3 R p b 2 4 x L 3 d s c y 1 m a W 5 h b C 9 B d X R v U m V t b 3 Z l Z E N v b H V t b n M x L n t D b 3 V u d C w 3 f S Z x d W 9 0 O y w m c X V v d D t T Z W N 0 a W 9 u M S 9 3 b H M t Z m l u Y W w v Q X V 0 b 1 J l b W 9 2 Z W R D b 2 x 1 b W 5 z M S 5 7 T G l u a y w 4 f S Z x d W 9 0 O y w m c X V v d D t T Z W N 0 a W 9 u M S 9 3 b H M t Z m l u Y W w v Q X V 0 b 1 J l b W 9 2 Z W R D b 2 x 1 b W 5 z M S 5 7 T U Q t S W 1 h Z 2 V P b m x 5 L D l 9 J n F 1 b 3 Q 7 L C Z x d W 9 0 O 1 N l Y 3 R p b 2 4 x L 3 d s c y 1 m a W 5 h b C 9 B d X R v U m V t b 3 Z l Z E N v b H V t b n M x L n t N R C 1 J b W F n Z U x p b m s s M T B 9 J n F 1 b 3 Q 7 L C Z x d W 9 0 O 1 N l Y 3 R p b 2 4 x L 3 d s c y 1 m a W 5 h b C 9 B d X R v U m V t b 3 Z l Z E N v b H V t b n M x L n t N R C 1 J b W F n Z U x p b m t U b 0 Z p b G U s M T F 9 J n F 1 b 3 Q 7 L C Z x d W 9 0 O 1 N l Y 3 R p b 2 4 x L 3 d s c y 1 m a W 5 h b C 9 B d X R v U m V t b 3 Z l Z E N v b H V t b n M x L n t N R C 1 U Y W J s Z V J l Y 2 9 y Z C w x M n 0 m c X V v d D s s J n F 1 b 3 Q 7 U 2 V j d G l v b j E v d 2 x z L W Z p b m F s L 0 F 1 d G 9 S Z W 1 v d m V k Q 2 9 s d W 1 u c z E u e 0 d I L V J F Q U R N R S 1 N R C w x M 3 0 m c X V v d D t d L C Z x d W 9 0 O 1 J l b G F 0 a W 9 u c 2 h p c E l u Z m 8 m c X V v d D s 6 W 1 1 9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d 2 x z L W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m a W 5 h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m a W 5 h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W d y b 3 V w Z W Q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Q z M T k x Z D V m L W J k N T A t N D g w Y y 0 4 Y T U 4 L W Y 1 N T Z i M j R k Y T c 4 O C I g L z 4 8 R W 5 0 c n k g V H l w Z T 0 i U X V l c n l J R C I g V m F s d W U 9 I n N i M m Q 1 M D J i Y i 0 5 M D Q 4 L T Q 1 N W E t O G F l M S 0 x Y W I 2 Y z B m N T F m N W E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W N v d m V y e V R h c m d l d F N o Z W V 0 I i B W Y W x 1 Z T 0 i c 3 d s c y 1 m a W 5 h b C I g L z 4 8 R W 5 0 c n k g V H l w Z T 0 i U m V j b 3 Z l c n l U Y X J n Z X R D b 2 x 1 b W 4 i I F Z h b H V l P S J s M T I i I C 8 + P E V u d H J 5 I F R 5 c G U 9 I l J l Y 2 9 2 Z X J 5 V G F y Z 2 V 0 U m 9 3 I i B W Y W x 1 Z T 0 i b D I i I C 8 + P E V u d H J 5 I F R 5 c G U 9 I k Z p b G x U Y X J n Z X Q i I F Z h b H V l P S J z d 2 x z X 2 d y b 3 V w Z W Q i I C 8 + P E V u d H J 5 I F R 5 c G U 9 I k Z p b G x l Z E N v b X B s Z X R l U m V z d W x 0 V G 9 X b 3 J r c 2 h l Z X Q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j R U M D M 6 N D g 6 M z U u M D I 2 O D I x M F o i I C 8 + P E V u d H J 5 I F R 5 c G U 9 I k Z p b G x D b 2 x 1 b W 5 U e X B l c y I g V m F s d W U 9 I n N B Q V l H Q m d Z Q S I g L z 4 8 R W 5 0 c n k g V H l w Z T 0 i R m l s b E N v b H V t b k 5 h b W V z I i B W Y W x 1 Z T 0 i c 1 s m c X V v d D t J b m R l e D E m c X V v d D s s J n F 1 b 3 Q 7 S W 1 h Z 2 V P b m x 5 J n F 1 b 3 Q 7 L C Z x d W 9 0 O 0 l t Y W d l T G l u a y Z x d W 9 0 O y w m c X V v d D t J b W F n Z U x p b m t U b 0 Z p b G U m c X V v d D s s J n F 1 b 3 Q 7 R 0 h y Z W F k b W V N R C Z x d W 9 0 O y w m c X V v d D t N R F R h Y m x l U m V j b 3 J k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d s c y 1 n c m 9 1 c G V k L 0 F 1 d G 9 S Z W 1 v d m V k Q 2 9 s d W 1 u c z E u e 0 l u Z G V 4 M S w w f S Z x d W 9 0 O y w m c X V v d D t T Z W N 0 a W 9 u M S 9 3 b H M t Z 3 J v d X B l Z C 9 B d X R v U m V t b 3 Z l Z E N v b H V t b n M x L n t J b W F n Z U 9 u b H k s M X 0 m c X V v d D s s J n F 1 b 3 Q 7 U 2 V j d G l v b j E v d 2 x z L W d y b 3 V w Z W Q v Q X V 0 b 1 J l b W 9 2 Z W R D b 2 x 1 b W 5 z M S 5 7 S W 1 h Z 2 V M a W 5 r L D J 9 J n F 1 b 3 Q 7 L C Z x d W 9 0 O 1 N l Y 3 R p b 2 4 x L 3 d s c y 1 n c m 9 1 c G V k L 0 F 1 d G 9 S Z W 1 v d m V k Q 2 9 s d W 1 u c z E u e 0 l t Y W d l T G l u a 1 R v R m l s Z S w z f S Z x d W 9 0 O y w m c X V v d D t T Z W N 0 a W 9 u M S 9 3 b H M t Z 3 J v d X B l Z C 9 B d X R v U m V t b 3 Z l Z E N v b H V t b n M x L n t H S H J l Y W R t Z U 1 E L D R 9 J n F 1 b 3 Q 7 L C Z x d W 9 0 O 1 N l Y 3 R p b 2 4 x L 3 d s c y 1 n c m 9 1 c G V k L 0 F 1 d G 9 S Z W 1 v d m V k Q 2 9 s d W 1 u c z E u e 0 1 E V G F i b G V S Z W N v c m R z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3 d s c y 1 n c m 9 1 c G V k L 0 F 1 d G 9 S Z W 1 v d m V k Q 2 9 s d W 1 u c z E u e 0 l u Z G V 4 M S w w f S Z x d W 9 0 O y w m c X V v d D t T Z W N 0 a W 9 u M S 9 3 b H M t Z 3 J v d X B l Z C 9 B d X R v U m V t b 3 Z l Z E N v b H V t b n M x L n t J b W F n Z U 9 u b H k s M X 0 m c X V v d D s s J n F 1 b 3 Q 7 U 2 V j d G l v b j E v d 2 x z L W d y b 3 V w Z W Q v Q X V 0 b 1 J l b W 9 2 Z W R D b 2 x 1 b W 5 z M S 5 7 S W 1 h Z 2 V M a W 5 r L D J 9 J n F 1 b 3 Q 7 L C Z x d W 9 0 O 1 N l Y 3 R p b 2 4 x L 3 d s c y 1 n c m 9 1 c G V k L 0 F 1 d G 9 S Z W 1 v d m V k Q 2 9 s d W 1 u c z E u e 0 l t Y W d l T G l u a 1 R v R m l s Z S w z f S Z x d W 9 0 O y w m c X V v d D t T Z W N 0 a W 9 u M S 9 3 b H M t Z 3 J v d X B l Z C 9 B d X R v U m V t b 3 Z l Z E N v b H V t b n M x L n t H S H J l Y W R t Z U 1 E L D R 9 J n F 1 b 3 Q 7 L C Z x d W 9 0 O 1 N l Y 3 R p b 2 4 x L 3 d s c y 1 n c m 9 1 c G V k L 0 F 1 d G 9 S Z W 1 v d m V k Q 2 9 s d W 1 u c z E u e 0 1 E V G F i b G V S Z W N v c m R z L D V 9 J n F 1 b 3 Q 7 X S w m c X V v d D t S Z W x h d G l v b n N o a X B J b m Z v J n F 1 b 3 Q 7 O l t d f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3 d s c y 1 n c m 9 1 c G V k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n c m 9 1 c G V k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W d y b 3 V w Z W Q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Z 3 J v d X B l Z C 9 T b 3 J 0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n c m 9 1 c G V k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W d y b 3 V w Z W Q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W d y b 3 V w Z W Q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f I c M + s 5 e U G 8 y 0 0 v 9 r t g x g A A A A A C A A A A A A A Q Z g A A A A E A A C A A A A D y E s R i 4 G q a t N E r w Y 0 1 2 N L 2 J l V Q t z i q Q V w p B M 6 H 6 m Z j L Q A A A A A O g A A A A A I A A C A A A A C C d c a 8 / t x j s 5 L N E T x u P 4 / u 5 t 5 f / x C M S 1 x Y m z 4 t e F g I X l A A A A D R w r A 9 b r Y A w A 2 U e C 6 Z U M D 2 u B p 5 t m O B F 9 r w N T M 8 5 Q o X x / n R N J q L I N S d G C U D g V j 5 a J d 4 y V 5 D i x + a 2 p U j o u s Q Y h 2 L T s G u e v C D I e v D A m M K b S M Z X k A A A A B K U K C S 3 A m Y / n Z i m + c T q o Q G + Z m V b T D 1 R X F o 1 B m R n / x m 6 3 o O 9 y Y q g q w 5 H H F w m w R Y a l i M e 8 d l Y F j 5 3 B S R U 1 G b p y W j < / D a t a M a s h u p > 
</file>

<file path=customXml/itemProps1.xml><?xml version="1.0" encoding="utf-8"?>
<ds:datastoreItem xmlns:ds="http://schemas.openxmlformats.org/officeDocument/2006/customXml" ds:itemID="{623B5838-FF82-4C14-8647-52CAE5BB42A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knx-final</vt:lpstr>
      <vt:lpstr>KNX-Setup</vt:lpstr>
      <vt:lpstr>HA-final</vt:lpstr>
      <vt:lpstr>HA-Setup</vt:lpstr>
      <vt:lpstr>wls-final</vt:lpstr>
      <vt:lpstr>wls-setup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Rami Sober</dc:creator>
  <cp:lastModifiedBy>Rami Sober</cp:lastModifiedBy>
  <dcterms:created xsi:type="dcterms:W3CDTF">2025-02-13T10:20:32Z</dcterms:created>
  <dcterms:modified xsi:type="dcterms:W3CDTF">2025-10-20T15:04:37Z</dcterms:modified>
</cp:coreProperties>
</file>